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ric Gallin-Martel\Desktop\SECTEUR JEUNESSE 2018 2019\PAS Documents actualisés\Prog.Technique  PAS\"/>
    </mc:Choice>
  </mc:AlternateContent>
  <bookViews>
    <workbookView xWindow="0" yWindow="0" windowWidth="9315" windowHeight="7290"/>
  </bookViews>
  <sheets>
    <sheet name="Présentation" sheetId="12" r:id="rId1"/>
    <sheet name="SAUT" sheetId="5" r:id="rId2"/>
    <sheet name="FIXE SANGLES" sheetId="3" r:id="rId3"/>
    <sheet name="POUTRE" sheetId="6" r:id="rId4"/>
    <sheet name="Gymnique POUTRE" sheetId="16" r:id="rId5"/>
    <sheet name="ALIGNEMENTS" sheetId="2" r:id="rId6"/>
    <sheet name="ACROBATIE" sheetId="4" r:id="rId7"/>
    <sheet name="Gymnique SOL" sheetId="17" r:id="rId8"/>
    <sheet name="Récap %" sheetId="10" r:id="rId9"/>
    <sheet name="Feuil2" sheetId="14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0" l="1"/>
  <c r="G20" i="17"/>
  <c r="G18" i="17" s="1"/>
  <c r="E20" i="17"/>
  <c r="E18" i="17" s="1"/>
  <c r="F19" i="17"/>
  <c r="F20" i="17" s="1"/>
  <c r="D19" i="17"/>
  <c r="D20" i="17" s="1"/>
  <c r="B19" i="17"/>
  <c r="B20" i="17" s="1"/>
  <c r="G4" i="17"/>
  <c r="I3" i="17"/>
  <c r="G3" i="17"/>
  <c r="I2" i="17"/>
  <c r="G2" i="17"/>
  <c r="F17" i="16"/>
  <c r="F18" i="16" s="1"/>
  <c r="D17" i="16"/>
  <c r="D18" i="16" s="1"/>
  <c r="B17" i="16"/>
  <c r="C14" i="10" s="1"/>
  <c r="E18" i="16"/>
  <c r="E16" i="16" s="1"/>
  <c r="G18" i="16"/>
  <c r="G16" i="16" s="1"/>
  <c r="E14" i="10" l="1"/>
  <c r="D14" i="10"/>
  <c r="D17" i="10"/>
  <c r="E17" i="10"/>
  <c r="B18" i="16"/>
  <c r="K18" i="5"/>
  <c r="I4" i="16" l="1"/>
  <c r="N3" i="16"/>
  <c r="I3" i="16"/>
  <c r="N2" i="16"/>
  <c r="I2" i="16"/>
  <c r="U2" i="5" l="1"/>
  <c r="U3" i="5"/>
  <c r="P2" i="5"/>
  <c r="P3" i="5"/>
  <c r="P4" i="5"/>
  <c r="P2" i="3"/>
  <c r="P3" i="3"/>
  <c r="P4" i="3"/>
  <c r="T2" i="3"/>
  <c r="T3" i="3"/>
  <c r="Y2" i="6"/>
  <c r="Y3" i="6"/>
  <c r="T2" i="6"/>
  <c r="T3" i="6"/>
  <c r="T4" i="6"/>
  <c r="U2" i="4"/>
  <c r="U3" i="4"/>
  <c r="Y2" i="2"/>
  <c r="Y3" i="2"/>
  <c r="T2" i="2"/>
  <c r="T3" i="2"/>
  <c r="T4" i="2"/>
  <c r="P3" i="4" l="1"/>
  <c r="P4" i="4"/>
  <c r="AB19" i="6" l="1"/>
  <c r="E33" i="4" l="1"/>
  <c r="E29" i="4"/>
  <c r="D33" i="4"/>
  <c r="D29" i="4"/>
  <c r="F33" i="4"/>
  <c r="F29" i="4"/>
  <c r="I33" i="4"/>
  <c r="I29" i="4" s="1"/>
  <c r="J33" i="4"/>
  <c r="J29" i="4" s="1"/>
  <c r="K33" i="4"/>
  <c r="K29" i="4" s="1"/>
  <c r="R33" i="4"/>
  <c r="R29" i="4" s="1"/>
  <c r="S33" i="4"/>
  <c r="S29" i="4" s="1"/>
  <c r="T33" i="4"/>
  <c r="T29" i="4" s="1"/>
  <c r="V33" i="4"/>
  <c r="V29" i="4"/>
  <c r="W33" i="4"/>
  <c r="W29" i="4"/>
  <c r="X33" i="4"/>
  <c r="X29" i="4"/>
  <c r="H33" i="4"/>
  <c r="H29" i="4" s="1"/>
  <c r="M33" i="4"/>
  <c r="N33" i="4"/>
  <c r="O33" i="4"/>
  <c r="Q33" i="4"/>
  <c r="R21" i="4"/>
  <c r="R18" i="4" s="1"/>
  <c r="S21" i="4"/>
  <c r="S18" i="4" s="1"/>
  <c r="T21" i="4"/>
  <c r="T18" i="4" s="1"/>
  <c r="V21" i="4"/>
  <c r="V18" i="4" s="1"/>
  <c r="W21" i="4"/>
  <c r="W18" i="4"/>
  <c r="X21" i="4"/>
  <c r="X18" i="4" s="1"/>
  <c r="I21" i="4"/>
  <c r="I18" i="4" s="1"/>
  <c r="J21" i="4"/>
  <c r="J18" i="4"/>
  <c r="K21" i="4"/>
  <c r="K18" i="4"/>
  <c r="M21" i="4"/>
  <c r="M18" i="4"/>
  <c r="N21" i="4"/>
  <c r="N18" i="4"/>
  <c r="O21" i="4"/>
  <c r="O18" i="4" s="1"/>
  <c r="D21" i="4"/>
  <c r="D18" i="4" s="1"/>
  <c r="E21" i="4"/>
  <c r="E18" i="4" s="1"/>
  <c r="F21" i="4"/>
  <c r="F18" i="4" s="1"/>
  <c r="AB17" i="6"/>
  <c r="X19" i="6"/>
  <c r="X17" i="6" s="1"/>
  <c r="O18" i="5"/>
  <c r="O16" i="5" s="1"/>
  <c r="S23" i="3"/>
  <c r="S21" i="3" s="1"/>
  <c r="O23" i="3"/>
  <c r="O21" i="3" s="1"/>
  <c r="L21" i="3"/>
  <c r="M23" i="3"/>
  <c r="M21" i="3" s="1"/>
  <c r="N23" i="3"/>
  <c r="N21" i="3" s="1"/>
  <c r="Q23" i="3"/>
  <c r="Q21" i="3" s="1"/>
  <c r="R23" i="3"/>
  <c r="R21" i="3" s="1"/>
  <c r="O19" i="6"/>
  <c r="O17" i="6"/>
  <c r="S19" i="6"/>
  <c r="S17" i="6" s="1"/>
  <c r="Q19" i="6"/>
  <c r="Q17" i="6" s="1"/>
  <c r="R19" i="6"/>
  <c r="R17" i="6"/>
  <c r="O22" i="2"/>
  <c r="O20" i="2" s="1"/>
  <c r="S22" i="2"/>
  <c r="S20" i="2" s="1"/>
  <c r="X18" i="5"/>
  <c r="X16" i="5" s="1"/>
  <c r="T18" i="5"/>
  <c r="T16" i="5" s="1"/>
  <c r="AA19" i="6"/>
  <c r="AA17" i="6" s="1"/>
  <c r="X22" i="2"/>
  <c r="X20" i="2" s="1"/>
  <c r="AB22" i="2"/>
  <c r="AB20" i="2" s="1"/>
  <c r="U23" i="3"/>
  <c r="U21" i="3" s="1"/>
  <c r="V23" i="3"/>
  <c r="V21" i="3" s="1"/>
  <c r="W23" i="3"/>
  <c r="W21" i="3" s="1"/>
  <c r="X23" i="3"/>
  <c r="X21" i="3" s="1"/>
  <c r="J23" i="3"/>
  <c r="J21" i="3" s="1"/>
  <c r="C23" i="3"/>
  <c r="C21" i="3" s="1"/>
  <c r="D23" i="3"/>
  <c r="D21" i="3" s="1"/>
  <c r="E23" i="3"/>
  <c r="E21" i="3" s="1"/>
  <c r="F23" i="3"/>
  <c r="F21" i="3" s="1"/>
  <c r="H23" i="3"/>
  <c r="H21" i="3" s="1"/>
  <c r="I23" i="3"/>
  <c r="I21" i="3" s="1"/>
  <c r="F19" i="6"/>
  <c r="F17" i="6"/>
  <c r="J19" i="6"/>
  <c r="J17" i="6"/>
  <c r="J22" i="2"/>
  <c r="J20" i="2" s="1"/>
  <c r="F22" i="2"/>
  <c r="F20" i="2" s="1"/>
  <c r="H22" i="2"/>
  <c r="H20" i="2" s="1"/>
  <c r="I22" i="2"/>
  <c r="I20" i="2" s="1"/>
  <c r="K16" i="5"/>
  <c r="N18" i="5"/>
  <c r="N16" i="5" s="1"/>
  <c r="J18" i="5"/>
  <c r="J16" i="5" s="1"/>
  <c r="M18" i="5"/>
  <c r="M16" i="5"/>
  <c r="W18" i="5"/>
  <c r="W16" i="5" s="1"/>
  <c r="R18" i="5"/>
  <c r="R16" i="5" s="1"/>
  <c r="F18" i="5"/>
  <c r="F16" i="5" s="1"/>
  <c r="E18" i="5"/>
  <c r="E16" i="5" s="1"/>
  <c r="N19" i="6"/>
  <c r="N17" i="6"/>
  <c r="M19" i="6"/>
  <c r="M17" i="6"/>
  <c r="I18" i="5"/>
  <c r="I16" i="5"/>
  <c r="V19" i="6"/>
  <c r="V17" i="6" s="1"/>
  <c r="W19" i="6"/>
  <c r="W17" i="6" s="1"/>
  <c r="Z19" i="6"/>
  <c r="Z17" i="6" s="1"/>
  <c r="S18" i="5"/>
  <c r="S16" i="5" s="1"/>
  <c r="V18" i="5"/>
  <c r="V16" i="5" s="1"/>
  <c r="I19" i="6"/>
  <c r="I17" i="6" s="1"/>
  <c r="H19" i="6"/>
  <c r="H17" i="6" s="1"/>
  <c r="D19" i="6"/>
  <c r="D17" i="6" s="1"/>
  <c r="E19" i="6"/>
  <c r="E17" i="6"/>
  <c r="D18" i="5"/>
  <c r="D16" i="5" s="1"/>
  <c r="C19" i="6"/>
  <c r="C17" i="6" s="1"/>
  <c r="U19" i="6"/>
  <c r="U17" i="6" s="1"/>
  <c r="L19" i="6"/>
  <c r="L17" i="6" s="1"/>
  <c r="C22" i="2"/>
  <c r="Q18" i="5"/>
  <c r="Q16" i="5" s="1"/>
  <c r="H18" i="5"/>
  <c r="H16" i="5" s="1"/>
  <c r="C18" i="5"/>
  <c r="C16" i="5" s="1"/>
  <c r="Q29" i="4"/>
  <c r="Q21" i="4"/>
  <c r="Q18" i="4" s="1"/>
  <c r="H21" i="4"/>
  <c r="H18" i="4" s="1"/>
  <c r="C29" i="4"/>
  <c r="C21" i="4"/>
  <c r="C18" i="4"/>
  <c r="M22" i="2"/>
  <c r="M20" i="2" s="1"/>
  <c r="L22" i="2"/>
  <c r="L20" i="2" s="1"/>
  <c r="N22" i="2"/>
  <c r="N20" i="2"/>
  <c r="D22" i="2"/>
  <c r="D20" i="2" s="1"/>
  <c r="U22" i="2"/>
  <c r="U20" i="2" s="1"/>
  <c r="E22" i="2"/>
  <c r="E20" i="2" s="1"/>
  <c r="R22" i="2"/>
  <c r="R20" i="2" s="1"/>
  <c r="Q22" i="2"/>
  <c r="Q20" i="2" s="1"/>
  <c r="AA22" i="2"/>
  <c r="AA20" i="2" s="1"/>
  <c r="V22" i="2"/>
  <c r="V20" i="2" s="1"/>
  <c r="W22" i="2"/>
  <c r="W20" i="2" s="1"/>
  <c r="Z22" i="2"/>
  <c r="Z20" i="2" s="1"/>
  <c r="B30" i="4" l="1"/>
  <c r="L17" i="5"/>
  <c r="D11" i="10" s="1"/>
  <c r="G18" i="6"/>
  <c r="C13" i="10" s="1"/>
  <c r="B19" i="4"/>
  <c r="G30" i="4"/>
  <c r="U30" i="4"/>
  <c r="T22" i="3"/>
  <c r="T23" i="3" s="1"/>
  <c r="B17" i="5"/>
  <c r="B18" i="5" s="1"/>
  <c r="U19" i="4"/>
  <c r="L19" i="4"/>
  <c r="G32" i="4" s="1"/>
  <c r="B32" i="4"/>
  <c r="Y21" i="2"/>
  <c r="P21" i="2"/>
  <c r="G21" i="2"/>
  <c r="C15" i="10" s="1"/>
  <c r="Y18" i="6"/>
  <c r="E13" i="10" s="1"/>
  <c r="P18" i="6"/>
  <c r="D13" i="10" s="1"/>
  <c r="G22" i="3"/>
  <c r="P22" i="3"/>
  <c r="P23" i="3" s="1"/>
  <c r="U17" i="5"/>
  <c r="U32" i="4" l="1"/>
  <c r="G19" i="6"/>
  <c r="Y22" i="2"/>
  <c r="E15" i="10"/>
  <c r="E12" i="10"/>
  <c r="L18" i="5"/>
  <c r="C11" i="10"/>
  <c r="E16" i="10"/>
  <c r="U34" i="4"/>
  <c r="G34" i="4"/>
  <c r="D16" i="10"/>
  <c r="C16" i="10"/>
  <c r="B34" i="4"/>
  <c r="P22" i="2"/>
  <c r="D15" i="10"/>
  <c r="G22" i="2"/>
  <c r="Y19" i="6"/>
  <c r="P19" i="6"/>
  <c r="C12" i="10"/>
  <c r="G23" i="3"/>
  <c r="D12" i="10"/>
  <c r="U18" i="5"/>
  <c r="E11" i="10"/>
  <c r="C20" i="10" l="1"/>
  <c r="C18" i="10" s="1"/>
  <c r="E20" i="10"/>
  <c r="E18" i="10" s="1"/>
  <c r="D20" i="10"/>
  <c r="D18" i="10" s="1"/>
  <c r="G17" i="5"/>
</calcChain>
</file>

<file path=xl/sharedStrings.xml><?xml version="1.0" encoding="utf-8"?>
<sst xmlns="http://schemas.openxmlformats.org/spreadsheetml/2006/main" count="559" uniqueCount="263">
  <si>
    <t>Roulade arrière ATR</t>
  </si>
  <si>
    <t xml:space="preserve"> ½ valse arrière</t>
  </si>
  <si>
    <t>1/1 valse arrière</t>
  </si>
  <si>
    <t>stalder  1/2 valse avant</t>
  </si>
  <si>
    <t>1/2 tour</t>
  </si>
  <si>
    <t>8-9 ans</t>
  </si>
  <si>
    <t>9-10 ans</t>
  </si>
  <si>
    <t>10-11 ans</t>
  </si>
  <si>
    <t>Pont Arrière</t>
  </si>
  <si>
    <t>BASES SOL - ALIGNEMENTS</t>
  </si>
  <si>
    <t>Grand rétablissement</t>
  </si>
  <si>
    <t>Filé avant</t>
  </si>
  <si>
    <t>Grande culbute</t>
  </si>
  <si>
    <t>BS</t>
  </si>
  <si>
    <t>BI</t>
  </si>
  <si>
    <t>Passement filé</t>
  </si>
  <si>
    <t>Tour pieds mains ATR</t>
  </si>
  <si>
    <t>Stalder</t>
  </si>
  <si>
    <t>TRAMPOLINE</t>
  </si>
  <si>
    <t>FAST TRACK</t>
  </si>
  <si>
    <t>2 salto avant tendus liés</t>
  </si>
  <si>
    <t>5 Chandelles</t>
  </si>
  <si>
    <t>2 Chandelles salto arrière groupé</t>
  </si>
  <si>
    <t>Pull over</t>
  </si>
  <si>
    <t>Salto arr 1/4 + pull over</t>
  </si>
  <si>
    <t>Tomber ventre + dos + pull over</t>
  </si>
  <si>
    <t>3/4 ventre + cody</t>
  </si>
  <si>
    <t>Salto arr tendu</t>
  </si>
  <si>
    <t>Vrille arrière (10 ans)</t>
  </si>
  <si>
    <t>Vrille dos sur bloc</t>
  </si>
  <si>
    <t xml:space="preserve">5 Chandelles </t>
  </si>
  <si>
    <t>BASE</t>
  </si>
  <si>
    <t>EVOLUTION</t>
  </si>
  <si>
    <r>
      <t xml:space="preserve">2 tours d'appui arrière enchainés </t>
    </r>
    <r>
      <rPr>
        <i/>
        <sz val="10"/>
        <rFont val="Calibri"/>
        <family val="2"/>
        <scheme val="minor"/>
      </rPr>
      <t>(prise d'élan de l'appui)</t>
    </r>
  </si>
  <si>
    <t>ATR rebond / pont avant</t>
  </si>
  <si>
    <t>Placement dos écart ATR retour pieds entre mains</t>
  </si>
  <si>
    <t>Saut 1/2 tour</t>
  </si>
  <si>
    <t>Roulade avant équerre stalder, revenir debout</t>
  </si>
  <si>
    <r>
      <t xml:space="preserve">Tour d'appui libre à 45° </t>
    </r>
    <r>
      <rPr>
        <i/>
        <sz val="10"/>
        <rFont val="Calibri"/>
        <family val="2"/>
        <scheme val="minor"/>
      </rPr>
      <t>(départ prise d'élan)</t>
    </r>
  </si>
  <si>
    <t>Battement avant roue arrivée en fente</t>
  </si>
  <si>
    <t xml:space="preserve">Roulade arrière ATR  / ¼ valse arrière </t>
  </si>
  <si>
    <t>Kaboom Tendu</t>
  </si>
  <si>
    <t>POUTRE</t>
  </si>
  <si>
    <t>SAUT</t>
  </si>
  <si>
    <t>Tsukahara tendu en fosse</t>
  </si>
  <si>
    <t>Table à 1,10 m id Poussines</t>
  </si>
  <si>
    <t>Table à 1,25 m       tremplin ou trampo tremp</t>
  </si>
  <si>
    <t>Yurchenko tendu en fosse</t>
  </si>
  <si>
    <t>Yurchenko groupé en fosse</t>
  </si>
  <si>
    <t>Salto facial</t>
  </si>
  <si>
    <t xml:space="preserve">Salto Costal </t>
  </si>
  <si>
    <t>Salto Japonais</t>
  </si>
  <si>
    <t>Sortie vrille, de la rondade ou de flip-flip</t>
  </si>
  <si>
    <t>Saut de mains</t>
  </si>
  <si>
    <t>Sortie roue pied-pied impulsion verticale</t>
  </si>
  <si>
    <t>1 Flip salto tendu décalé</t>
  </si>
  <si>
    <t>Série 3 éléments dont un salto</t>
  </si>
  <si>
    <t xml:space="preserve">Souplesse avant </t>
  </si>
  <si>
    <t xml:space="preserve">Roue </t>
  </si>
  <si>
    <t xml:space="preserve">Souplesse arrière </t>
  </si>
  <si>
    <t>Sortie salto tendu  de la rondade ou de flip-flip</t>
  </si>
  <si>
    <t>Rondade salto en sortie</t>
  </si>
  <si>
    <t>Roue + souplesse arrière</t>
  </si>
  <si>
    <t>Lune salto</t>
  </si>
  <si>
    <t>Tsukahara</t>
  </si>
  <si>
    <t>Yurchenko</t>
  </si>
  <si>
    <r>
      <t xml:space="preserve">Tour d'appui libre </t>
    </r>
    <r>
      <rPr>
        <i/>
        <sz val="10"/>
        <rFont val="Calibri"/>
        <family val="2"/>
        <scheme val="minor"/>
      </rPr>
      <t>(départ arrivée mini tramp épaules hauteur barre)</t>
    </r>
  </si>
  <si>
    <t>E</t>
  </si>
  <si>
    <t>EC</t>
  </si>
  <si>
    <t>Ac</t>
  </si>
  <si>
    <t>Total</t>
  </si>
  <si>
    <t>Nom:</t>
  </si>
  <si>
    <t>Prénom:</t>
  </si>
  <si>
    <t>Date nai.</t>
  </si>
  <si>
    <t>Région:</t>
  </si>
  <si>
    <t>Club:</t>
  </si>
  <si>
    <t>Double salto arrière puck ** (pour les 11 ans)</t>
  </si>
  <si>
    <t>Placement dos groupé ATR</t>
  </si>
  <si>
    <t>BARRE FIXE SANGLES</t>
  </si>
  <si>
    <t>Souplesse avant                      + roue</t>
  </si>
  <si>
    <t>Souplesse avant + roue                      + souplesse arrière</t>
  </si>
  <si>
    <t>TOTAL</t>
  </si>
  <si>
    <t>Battement avant roue pied pied impulsion</t>
  </si>
  <si>
    <t>Battement avant roue pied-pied</t>
  </si>
  <si>
    <r>
      <t>Tomber dos prépa kaboom</t>
    </r>
    <r>
      <rPr>
        <i/>
        <sz val="10"/>
        <rFont val="Calibri"/>
        <family val="2"/>
        <scheme val="minor"/>
      </rPr>
      <t xml:space="preserve">  (bloque jb)</t>
    </r>
  </si>
  <si>
    <t>Tsukahara groupé en fosse *</t>
  </si>
  <si>
    <t>* ne remplace aucun exercice</t>
  </si>
  <si>
    <t>ACROBATIE</t>
  </si>
  <si>
    <t>GYMNIQUE</t>
  </si>
  <si>
    <t>Non réalisé</t>
  </si>
  <si>
    <t>Nr</t>
  </si>
  <si>
    <t>Etudié</t>
  </si>
  <si>
    <t>%</t>
  </si>
  <si>
    <t xml:space="preserve">Souplesse avant         + roue + souplesse arrière </t>
  </si>
  <si>
    <t>MODULE ACROBATIQUE</t>
  </si>
  <si>
    <t>Sous total</t>
  </si>
  <si>
    <t>3 flips ***</t>
  </si>
  <si>
    <t xml:space="preserve"> *** poutre haute tapis fosses dessous possible</t>
  </si>
  <si>
    <t>ATR  flip ***</t>
  </si>
  <si>
    <t>2 flips ***</t>
  </si>
  <si>
    <t>1 Flip salto tendu décalé **</t>
  </si>
  <si>
    <r>
      <t xml:space="preserve">Roulade avant  bras et jambes  tendus, arrivée  jambes fléchies </t>
    </r>
    <r>
      <rPr>
        <i/>
        <sz val="9"/>
        <rFont val="Calibri"/>
        <family val="2"/>
        <scheme val="minor"/>
      </rPr>
      <t>(position groupée)</t>
    </r>
  </si>
  <si>
    <t>PROGRAMME DE FORMATION JEUNESSE PAS</t>
  </si>
  <si>
    <t>* départ sur caisse + mini trampoline ou en sortie de toile</t>
  </si>
  <si>
    <t>Salto avant + 3/4 dos sur bloc fosse *</t>
  </si>
  <si>
    <t>** en sortie  ou dans la toile</t>
  </si>
  <si>
    <t>Double salto avant *</t>
  </si>
  <si>
    <t>POUTRE Gymnique</t>
  </si>
  <si>
    <t>Vert = validé</t>
  </si>
  <si>
    <t>Orange = En cours</t>
  </si>
  <si>
    <t>Préparation Tsukahara, rondade sur table, arrivée debout à hauteur + salto arrière arrivée en contre bas</t>
  </si>
  <si>
    <r>
      <t>Salto avant groupé ouverture arrivée debout sur bloc de 80 cm</t>
    </r>
    <r>
      <rPr>
        <i/>
        <sz val="10"/>
        <rFont val="Calibri"/>
        <family val="2"/>
        <scheme val="minor"/>
      </rPr>
      <t xml:space="preserve">. * </t>
    </r>
  </si>
  <si>
    <t>Salto avant groupé ouverture arrivée debout sur bloc de 80 cm, puis sauter 4 pattes *</t>
  </si>
  <si>
    <t>Double salto arrière groupé **</t>
  </si>
  <si>
    <t>Double vrille arrière **</t>
  </si>
  <si>
    <t>Le programme proposé ici est avant tout un programme de formation, étalé sur 4 années. C'est pourquoi la présentation est faite par agrès et non pas par niveau.</t>
  </si>
  <si>
    <t>Principes:</t>
  </si>
  <si>
    <t>Evaluation:</t>
  </si>
  <si>
    <t>Si respect de la technique et de la rythmique de l'exercice</t>
  </si>
  <si>
    <t xml:space="preserve">Acquis: </t>
  </si>
  <si>
    <t>Jaune = Etudié</t>
  </si>
  <si>
    <t>En cours</t>
  </si>
  <si>
    <t>Réalisé avec petite erreur technique, rythmique ou d'amplitude</t>
  </si>
  <si>
    <t>Réalisé globalement  ou partiellement</t>
  </si>
  <si>
    <t>Pour les 4 agrès et l'acrobatie</t>
  </si>
  <si>
    <t>Noter "1" dans la case correspondant à votre évaluation, quelle qu'elle soit.</t>
  </si>
  <si>
    <t>Le calcul se fera automatiquement de la manière suivante:</t>
  </si>
  <si>
    <t>Elément de base</t>
  </si>
  <si>
    <t>Evolution</t>
  </si>
  <si>
    <r>
      <t>Utilisation du fichier Excel</t>
    </r>
    <r>
      <rPr>
        <sz val="10"/>
        <color theme="1"/>
        <rFont val="Calibri"/>
        <family val="2"/>
        <scheme val="minor"/>
      </rPr>
      <t xml:space="preserve">: </t>
    </r>
  </si>
  <si>
    <t>Le total se calcule et s'affiche immédiatement, et sera traduit en pourcentage.</t>
  </si>
  <si>
    <t>* Chaque niveau doit être validé avant d'aborder le suivant.</t>
  </si>
  <si>
    <t>* Validation à 70% du total maximal.</t>
  </si>
  <si>
    <t>Pour les 2 modules gymniques</t>
  </si>
  <si>
    <t>4 stades d'apprentis-sage</t>
  </si>
  <si>
    <t>4 pts</t>
  </si>
  <si>
    <t>2 pts</t>
  </si>
  <si>
    <t>1  pt</t>
  </si>
  <si>
    <t>5 pts</t>
  </si>
  <si>
    <t>Il permet également de détecter les meilleures et celles qui apparaissent motivées par le haut-niveau afin de  les sélectionner, dans un premier temps pour le stage national de leur année d'âge,  avant d'être orientée vers une structure inscrite dans le PPF.</t>
  </si>
  <si>
    <r>
      <t>Utilisation du fichier papier</t>
    </r>
    <r>
      <rPr>
        <sz val="10"/>
        <color theme="1"/>
        <rFont val="Calibri"/>
        <family val="2"/>
        <scheme val="minor"/>
      </rPr>
      <t xml:space="preserve">: </t>
    </r>
  </si>
  <si>
    <t>Noter  la valeur point attribuée en fonction des critères ci-dessus dans la case correspondant à votre évaluation.</t>
  </si>
  <si>
    <t>Utiliser la grille de conversion diffusée ultérieurement.</t>
  </si>
  <si>
    <t xml:space="preserve">effectuer et reporter le total. </t>
  </si>
  <si>
    <t xml:space="preserve">    Le secteur Jeunesse PAS vise la formation de base des gymnastes qui se destinent à la pratique de performance. </t>
  </si>
  <si>
    <r>
      <t xml:space="preserve">* Un niveau de base pour les 8/9 ans, contenant les </t>
    </r>
    <r>
      <rPr>
        <b/>
        <sz val="10"/>
        <color theme="1"/>
        <rFont val="Calibri"/>
        <family val="2"/>
        <scheme val="minor"/>
      </rPr>
      <t>fondamentaux</t>
    </r>
    <r>
      <rPr>
        <sz val="10"/>
        <color theme="1"/>
        <rFont val="Calibri"/>
        <family val="2"/>
        <scheme val="minor"/>
      </rPr>
      <t xml:space="preserve"> de la gymnastique.</t>
    </r>
  </si>
  <si>
    <r>
      <t xml:space="preserve">* Les contenus de ce niveau de base sont ensuite </t>
    </r>
    <r>
      <rPr>
        <b/>
        <sz val="10"/>
        <color theme="1"/>
        <rFont val="Calibri"/>
        <family val="2"/>
        <scheme val="minor"/>
      </rPr>
      <t>enrichis</t>
    </r>
    <r>
      <rPr>
        <sz val="10"/>
        <color theme="1"/>
        <rFont val="Calibri"/>
        <family val="2"/>
        <scheme val="minor"/>
      </rPr>
      <t xml:space="preserve"> ou </t>
    </r>
    <r>
      <rPr>
        <b/>
        <sz val="10"/>
        <color theme="1"/>
        <rFont val="Calibri"/>
        <family val="2"/>
        <scheme val="minor"/>
      </rPr>
      <t>complexifiés</t>
    </r>
    <r>
      <rPr>
        <sz val="10"/>
        <color theme="1"/>
        <rFont val="Calibri"/>
        <family val="2"/>
        <scheme val="minor"/>
      </rPr>
      <t xml:space="preserve"> sur les 2 niveaux suivants, tout en gardant la </t>
    </r>
    <r>
      <rPr>
        <b/>
        <sz val="10"/>
        <color theme="1"/>
        <rFont val="Calibri"/>
        <family val="2"/>
        <scheme val="minor"/>
      </rPr>
      <t>structure initial</t>
    </r>
    <r>
      <rPr>
        <sz val="10"/>
        <color theme="1"/>
        <rFont val="Calibri"/>
        <family val="2"/>
        <scheme val="minor"/>
      </rPr>
      <t>e.</t>
    </r>
  </si>
  <si>
    <r>
      <t xml:space="preserve">* Des </t>
    </r>
    <r>
      <rPr>
        <b/>
        <sz val="10"/>
        <rFont val="Calibri"/>
        <family val="2"/>
        <scheme val="minor"/>
      </rPr>
      <t>évolutions</t>
    </r>
    <r>
      <rPr>
        <sz val="10"/>
        <rFont val="Calibri"/>
        <family val="2"/>
        <scheme val="minor"/>
      </rPr>
      <t xml:space="preserve"> d'exercice sont proposées à chaque niveau: pour présenter l'évolution, il faut avoir acquis l'élément de base. </t>
    </r>
  </si>
  <si>
    <t>Les modules de formation proposent 3 niveaux techniques qui permettent de travailler les bases techniques sur les 4 agrès, le trampoline et la préparation gymnique.</t>
  </si>
  <si>
    <r>
      <t xml:space="preserve">Elle repose sur des </t>
    </r>
    <r>
      <rPr>
        <b/>
        <i/>
        <sz val="10"/>
        <rFont val="Calibri"/>
        <family val="2"/>
        <scheme val="minor"/>
      </rPr>
      <t>critères techniques, d'amplitude, de stabilité et de qualité d'exécution.</t>
    </r>
  </si>
  <si>
    <r>
      <t xml:space="preserve">Elle repose sur des </t>
    </r>
    <r>
      <rPr>
        <b/>
        <i/>
        <sz val="10"/>
        <rFont val="Calibri"/>
        <family val="2"/>
        <scheme val="minor"/>
      </rPr>
      <t>critères techniques, rythmiques et d'amplitude.</t>
    </r>
  </si>
  <si>
    <t>De la suspension</t>
  </si>
  <si>
    <t>Le dernier onglet contient la fiche récapitulative, sur laquelle sont retranscrits les pourcentages par agrès et général.                                                                                                                                                                      Sur cette fiche noter les renseignements relatifs à la gymnaste. Ils se retranscrivent sur toutes les fiches.</t>
  </si>
  <si>
    <t>* Passage par la planche, puis courbette. Pose de pieds simultanée.</t>
  </si>
  <si>
    <t xml:space="preserve">*  poutre basse ou poutre mousse </t>
  </si>
  <si>
    <t>Saut de mains salto avant groupé *</t>
  </si>
  <si>
    <t>Roulade avant   par la chandelle corps tendu, arrivée groupé</t>
  </si>
  <si>
    <t>... relever jambes tendues (si placement du dos après)</t>
  </si>
  <si>
    <t>3 x tomber dos, revenir debout</t>
  </si>
  <si>
    <t>3 x tomber ventre, revenir  debout</t>
  </si>
  <si>
    <t>GYMNIQUE POUTRE</t>
  </si>
  <si>
    <t>Base</t>
  </si>
  <si>
    <r>
      <t xml:space="preserve">Rondade flip sur bloc de 80 cm, arrivée debout   </t>
    </r>
    <r>
      <rPr>
        <i/>
        <sz val="10"/>
        <rFont val="Calibri"/>
        <family val="2"/>
        <scheme val="minor"/>
      </rPr>
      <t>(sur praticable sans tremplin)</t>
    </r>
  </si>
  <si>
    <t>Tour pieds mains dégagé* (départ arrivée mini-tramp)</t>
  </si>
  <si>
    <t>Balancé avec fouet avant      x 5</t>
  </si>
  <si>
    <t>Balancés avec fouet arrière    x 5</t>
  </si>
  <si>
    <t>5 balancés avec fouets arrière et avant vers l'ATR</t>
  </si>
  <si>
    <t>3 soleils</t>
  </si>
  <si>
    <t xml:space="preserve">Passement filé </t>
  </si>
  <si>
    <t xml:space="preserve">Stalder </t>
  </si>
  <si>
    <t>1 soleil - balancé ATR</t>
  </si>
  <si>
    <t xml:space="preserve">2 soleils rebond  </t>
  </si>
  <si>
    <t>2 soleils coupés</t>
  </si>
  <si>
    <t xml:space="preserve">2 Lunes mains en pronation </t>
  </si>
  <si>
    <t>Salto facial *</t>
  </si>
  <si>
    <t>Salto costal *</t>
  </si>
  <si>
    <t>Salto Japonais *</t>
  </si>
  <si>
    <t>Rondade percuter + rebond en sortie **</t>
  </si>
  <si>
    <t xml:space="preserve">** poutre basse </t>
  </si>
  <si>
    <t>Pont avant</t>
  </si>
  <si>
    <t>Roulade avant  bras et jambes  tendus, se relever jambes tendues</t>
  </si>
  <si>
    <t xml:space="preserve">Placement dos en force écart </t>
  </si>
  <si>
    <t>(Salto tendu-salto groupé liés)    x 2</t>
  </si>
  <si>
    <t>1 rebond  2 flips arrière    + tempo rebond</t>
  </si>
  <si>
    <t>Prénom</t>
  </si>
  <si>
    <t>Bonus</t>
  </si>
  <si>
    <t>Battements D+G 3 directions</t>
  </si>
  <si>
    <t>Relevé au retiré</t>
  </si>
  <si>
    <t>Battement I D+G retour pied-pied</t>
  </si>
  <si>
    <t>Enjambé D+G (écart à 90°)</t>
  </si>
  <si>
    <t>Cabriole 4ème  D + G</t>
  </si>
  <si>
    <t>Battements D+G 3 directions (écart entre 90 et 135°)</t>
  </si>
  <si>
    <t>Relevé au retiré et 1/2 tour au retiré sur 1 pied, à D et à G</t>
  </si>
  <si>
    <t>Battement I D+G  - 1/2 tour  - Fente à genoux, battement I en avançant
D + G 
(écart à 135°)</t>
  </si>
  <si>
    <t>Enjambé D+G (écart entre 90 et 135°)</t>
  </si>
  <si>
    <t>Soubresaut- Soubresaut 1/4 tour et soubresaut 1/2 tour</t>
  </si>
  <si>
    <t>Soubresaut  - Soubresaut 1/4 tour</t>
  </si>
  <si>
    <t>Cabriole 4ème D + G</t>
  </si>
  <si>
    <t>Enjambé D+G  (écart &gt;= à  135°)</t>
  </si>
  <si>
    <t>Soubresaut Saut écart  ( &gt; à 135°)</t>
  </si>
  <si>
    <t>Soubresaut - Saut écart (entre 90 et 135°)</t>
  </si>
  <si>
    <t>Soubresaut   Saut écart  (&gt;90°)</t>
  </si>
  <si>
    <t>PROGRAMME DE FORMATION  PAS</t>
  </si>
  <si>
    <t>Note</t>
  </si>
  <si>
    <t>GYMNIQUE SOL</t>
  </si>
  <si>
    <t>Bonus 1</t>
  </si>
  <si>
    <t>Bonus 2</t>
  </si>
  <si>
    <t>Battement D + G 4ème devant à 90°  - seconde à 90° - 4ème derrière à 45°</t>
  </si>
  <si>
    <t>Rond de jambe  D+G</t>
  </si>
  <si>
    <t>Enjambé D+G (écart &gt; à 90°)</t>
  </si>
  <si>
    <t xml:space="preserve">Echappé + 2 sauts seconde Transfert sur pied G </t>
  </si>
  <si>
    <t>Sissonne  D + G</t>
  </si>
  <si>
    <t>Fente + relévé 2", D + G</t>
  </si>
  <si>
    <t>2 Soubresauts   1/2 tour à D
2 Soubresauts   1/2 tour à G</t>
  </si>
  <si>
    <t>.</t>
  </si>
  <si>
    <t>Battement D + G 4ème devant à 135° seconde à 135° 4ème derrière à 80°</t>
  </si>
  <si>
    <t>Echappé + 2 sauts seconde Transfert sur  pied D</t>
  </si>
  <si>
    <t>Enjambé D+G (écart &gt; à 135°)</t>
  </si>
  <si>
    <t>Fente + 1/2 pivot -détourné,  D + G</t>
  </si>
  <si>
    <t>Battement D + G 4ème devant &gt; 135°  seconde &gt; 135° 4ème derrière à 90°</t>
  </si>
  <si>
    <t>Saut changement de jambe (écart 180°)</t>
  </si>
  <si>
    <t>Saut écart  D+G (écart &gt; à 180°)</t>
  </si>
  <si>
    <t>Fente +  pivot 360° D + G</t>
  </si>
  <si>
    <t>Lune avec trampo tremp, arrivée dos sur bloc de 40 cm</t>
  </si>
  <si>
    <t>Lune , arrivée debout tapis à hauteur de la table</t>
  </si>
  <si>
    <t>Lune , arrivée debout sur tapis à hauteur  de table + 20 cm</t>
  </si>
  <si>
    <r>
      <t>Lune impulsion mains dans trampoline  arrivée debout à hauteur (</t>
    </r>
    <r>
      <rPr>
        <i/>
        <sz val="10"/>
        <rFont val="Calibri"/>
        <family val="2"/>
        <scheme val="minor"/>
      </rPr>
      <t>Saut de mains-forme bulgare)</t>
    </r>
  </si>
  <si>
    <t>Lune impulsion mains dans trampoline, arrivée debout à hauteur +  3/4 salto avant groupé ouv. dos à hauteur</t>
  </si>
  <si>
    <t>Lune salto arrivée debout sur bloc fosse  de 40 cm</t>
  </si>
  <si>
    <r>
      <t xml:space="preserve">Prépa Tsukahara (rondade) sur bloc de 60 cm, arrivée debout + salto arrière arrivée en  contre bas  </t>
    </r>
    <r>
      <rPr>
        <i/>
        <sz val="10"/>
        <rFont val="Calibri"/>
        <family val="2"/>
        <scheme val="minor"/>
      </rPr>
      <t>(sur praticable sans tremplin)</t>
    </r>
  </si>
  <si>
    <t>Préparation  Tsukahara, rondade sur table,  arrivée debout sur  tapis à hauteur  de table + 20 cm</t>
  </si>
  <si>
    <r>
      <t xml:space="preserve">Rondade flip sur bloc de 80 cm, arrivée debout + salto arrière en  contre bas  </t>
    </r>
    <r>
      <rPr>
        <i/>
        <sz val="10"/>
        <rFont val="Calibri"/>
        <family val="2"/>
        <scheme val="minor"/>
      </rPr>
      <t>(sur praticable sans tremplin)</t>
    </r>
  </si>
  <si>
    <t>Préparation Yurchenko arrivée debout sur tapis à hauteur  de table + 20 cm</t>
  </si>
  <si>
    <t>Prépa Yurchenko arrivée dos  corps tendu sur tapis incliné 45°,  hauteur  de table</t>
  </si>
  <si>
    <r>
      <rPr>
        <u/>
        <sz val="10"/>
        <rFont val="Calibri"/>
        <family val="2"/>
        <scheme val="minor"/>
      </rPr>
      <t>Educatif:</t>
    </r>
    <r>
      <rPr>
        <sz val="10"/>
        <rFont val="Calibri"/>
        <family val="2"/>
        <scheme val="minor"/>
      </rPr>
      <t xml:space="preserve">  </t>
    </r>
    <r>
      <rPr>
        <i/>
        <sz val="10"/>
        <rFont val="Calibri"/>
        <family val="2"/>
        <scheme val="minor"/>
      </rPr>
      <t>de la fente ou du sursaut</t>
    </r>
    <r>
      <rPr>
        <sz val="10"/>
        <rFont val="Calibri"/>
        <family val="2"/>
        <scheme val="minor"/>
      </rPr>
      <t xml:space="preserve">, rondade flip arrivée debout à hauteur </t>
    </r>
    <r>
      <rPr>
        <sz val="9"/>
        <rFont val="Calibri"/>
        <family val="2"/>
        <scheme val="minor"/>
      </rPr>
      <t>(</t>
    </r>
    <r>
      <rPr>
        <i/>
        <sz val="9"/>
        <rFont val="Calibri"/>
        <family val="2"/>
        <scheme val="minor"/>
      </rPr>
      <t xml:space="preserve">mains sur caisse  40/50 cm, pieds trampo tremp - mains sur impulseur à  85 cm) </t>
    </r>
  </si>
  <si>
    <r>
      <rPr>
        <u/>
        <sz val="10"/>
        <rFont val="Calibri"/>
        <family val="2"/>
        <scheme val="minor"/>
      </rPr>
      <t>Educatif:</t>
    </r>
    <r>
      <rPr>
        <sz val="10"/>
        <rFont val="Calibri"/>
        <family val="2"/>
        <scheme val="minor"/>
      </rPr>
      <t xml:space="preserve">  </t>
    </r>
    <r>
      <rPr>
        <i/>
        <sz val="10"/>
        <rFont val="Calibri"/>
        <family val="2"/>
        <scheme val="minor"/>
      </rPr>
      <t>de la fente ou du sursaut</t>
    </r>
    <r>
      <rPr>
        <sz val="10"/>
        <rFont val="Calibri"/>
        <family val="2"/>
        <scheme val="minor"/>
      </rPr>
      <t>, rondade flip arrivée debout à  hauteur  + salto en contre bas (</t>
    </r>
    <r>
      <rPr>
        <i/>
        <sz val="8"/>
        <rFont val="Calibri"/>
        <family val="2"/>
        <scheme val="minor"/>
      </rPr>
      <t xml:space="preserve">mains sur caisse  40/50 cm, pieds trampo tremp - mains sur impulseur à  85 </t>
    </r>
    <r>
      <rPr>
        <i/>
        <sz val="10"/>
        <rFont val="Calibri"/>
        <family val="2"/>
        <scheme val="minor"/>
      </rPr>
      <t xml:space="preserve">cm) </t>
    </r>
  </si>
  <si>
    <r>
      <t xml:space="preserve">Tour pieds mains  jambes tendues </t>
    </r>
    <r>
      <rPr>
        <i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serrées* </t>
    </r>
    <r>
      <rPr>
        <i/>
        <sz val="10"/>
        <rFont val="Calibri"/>
        <family val="2"/>
        <scheme val="minor"/>
      </rPr>
      <t xml:space="preserve"> (départ arrivée mini-tramp)</t>
    </r>
  </si>
  <si>
    <r>
      <t xml:space="preserve">Tour pieds mains à 45° * </t>
    </r>
    <r>
      <rPr>
        <i/>
        <sz val="10"/>
        <rFont val="Calibri"/>
        <family val="2"/>
        <scheme val="minor"/>
      </rPr>
      <t>(départ prise d'élan)</t>
    </r>
  </si>
  <si>
    <r>
      <t xml:space="preserve">Balancé engagé écart </t>
    </r>
    <r>
      <rPr>
        <i/>
        <sz val="10"/>
        <rFont val="Calibri"/>
        <family val="2"/>
        <scheme val="minor"/>
      </rPr>
      <t>(prépa stalder départ et arrivée mini-tramp)*</t>
    </r>
  </si>
  <si>
    <r>
      <t xml:space="preserve">Tour engagé écart*  </t>
    </r>
    <r>
      <rPr>
        <i/>
        <sz val="10"/>
        <rFont val="Calibri"/>
        <family val="2"/>
        <scheme val="minor"/>
      </rPr>
      <t>(départ prise d'élan retour en appui écart ou dégagé arrière)</t>
    </r>
  </si>
  <si>
    <t>De la suspension, prise d'élan filé</t>
  </si>
  <si>
    <t>2 Lunes mains en supination</t>
  </si>
  <si>
    <t>Rondade percuter en sortie de poutre</t>
  </si>
  <si>
    <t>Flip en contre-haut  de 20 cm *</t>
  </si>
  <si>
    <t>ATR pont avant</t>
  </si>
  <si>
    <t xml:space="preserve">ATR rebond </t>
  </si>
  <si>
    <r>
      <t xml:space="preserve">Placement dos écart, mains en supination -  ½ valse avant </t>
    </r>
    <r>
      <rPr>
        <i/>
        <sz val="10"/>
        <rFont val="Calibri"/>
        <family val="2"/>
        <scheme val="minor"/>
      </rPr>
      <t>(1/2 tr)</t>
    </r>
  </si>
  <si>
    <r>
      <t xml:space="preserve"> ½ valse avant (</t>
    </r>
    <r>
      <rPr>
        <i/>
        <sz val="10"/>
        <rFont val="Calibri"/>
        <family val="2"/>
        <scheme val="minor"/>
      </rPr>
      <t>par 1/4 tr)</t>
    </r>
  </si>
  <si>
    <t>Roulade arrière arriver en gainage, appui facial. Courbette pour revenir sur les pieds</t>
  </si>
  <si>
    <t>Roulade arrière  ATR - ½ valse arrière</t>
  </si>
  <si>
    <t>Roulade avant bras jambes tendus, se relever jambes tendues</t>
  </si>
  <si>
    <t xml:space="preserve">Roulade avant équerre  puis, dégager derrière, puis temps de courbette, retour sur les pieds </t>
  </si>
  <si>
    <r>
      <t>Kaboom ATR mains vers l'intérieur  (</t>
    </r>
    <r>
      <rPr>
        <i/>
        <sz val="10"/>
        <rFont val="Calibri"/>
        <family val="2"/>
        <scheme val="minor"/>
      </rPr>
      <t>tapis autorisé)</t>
    </r>
  </si>
  <si>
    <t>(1 rebond bras aux oreilles flip avant ) x 3</t>
  </si>
  <si>
    <r>
      <t xml:space="preserve">Série de 5  flips  avant  enchainés </t>
    </r>
    <r>
      <rPr>
        <i/>
        <sz val="10"/>
        <rFont val="Calibri"/>
        <family val="2"/>
        <scheme val="minor"/>
      </rPr>
      <t>(départ 1 rebond bras aux oreilles)</t>
    </r>
  </si>
  <si>
    <t>(3 rebonds bras aux oreilles salto avant groupé ) x 3</t>
  </si>
  <si>
    <r>
      <t>Série de 3  salto  avant groupés  enchaînés (</t>
    </r>
    <r>
      <rPr>
        <i/>
        <sz val="10"/>
        <rFont val="Calibri"/>
        <family val="2"/>
        <scheme val="minor"/>
      </rPr>
      <t>départ 3 rebonds bras aux oreilles)</t>
    </r>
  </si>
  <si>
    <t xml:space="preserve">(1 rebond bras aux oreilles flip arrière) x 5 </t>
  </si>
  <si>
    <r>
      <t xml:space="preserve">1 rebond </t>
    </r>
    <r>
      <rPr>
        <i/>
        <sz val="10"/>
        <rFont val="Calibri"/>
        <family val="2"/>
        <scheme val="minor"/>
      </rPr>
      <t>(bras aux oreilles)</t>
    </r>
    <r>
      <rPr>
        <sz val="10"/>
        <rFont val="Calibri"/>
        <family val="2"/>
        <scheme val="minor"/>
      </rPr>
      <t xml:space="preserve">     3 flips arrière</t>
    </r>
  </si>
  <si>
    <t>1 rebond  (bras aux oreilles)            3 flips arrière</t>
  </si>
  <si>
    <r>
      <t>Chaque séquence  est notée sur 2 points (</t>
    </r>
    <r>
      <rPr>
        <i/>
        <sz val="10"/>
        <rFont val="Calibri"/>
        <family val="2"/>
        <scheme val="minor"/>
      </rPr>
      <t>par 1/4 de point</t>
    </r>
    <r>
      <rPr>
        <sz val="10"/>
        <rFont val="Calibri"/>
        <family val="2"/>
        <scheme val="minor"/>
      </rPr>
      <t>)</t>
    </r>
  </si>
  <si>
    <r>
      <t xml:space="preserve">Deux  bonus de 1 pt peuvent être accordés au sol </t>
    </r>
    <r>
      <rPr>
        <i/>
        <sz val="10"/>
        <rFont val="Calibri"/>
        <family val="2"/>
        <scheme val="minor"/>
      </rPr>
      <t>(cf texte contenu)</t>
    </r>
  </si>
  <si>
    <r>
      <t xml:space="preserve">Un bonus de 1 pt peut être accordé en poutre </t>
    </r>
    <r>
      <rPr>
        <i/>
        <sz val="10"/>
        <rFont val="Calibri"/>
        <family val="2"/>
        <scheme val="minor"/>
      </rPr>
      <t>(cf texte contenu)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</si>
</sst>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6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C000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8"/>
      <name val="Calibri"/>
      <family val="2"/>
      <scheme val="minor"/>
    </font>
    <font>
      <sz val="8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 style="dashDotDot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dashDotDot">
        <color indexed="64"/>
      </left>
      <right/>
      <top style="dotted">
        <color indexed="64"/>
      </top>
      <bottom style="dotted">
        <color indexed="64"/>
      </bottom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 style="dashDotDot">
        <color indexed="64"/>
      </left>
      <right/>
      <top style="dotted">
        <color indexed="64"/>
      </top>
      <bottom/>
      <diagonal/>
    </border>
    <border>
      <left style="dashDotDot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dashDotDot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hair">
        <color indexed="64"/>
      </left>
      <right style="dotted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ashDotDot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hair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ashDotDot">
        <color indexed="64"/>
      </left>
      <right style="hair">
        <color indexed="64"/>
      </right>
      <top/>
      <bottom/>
      <diagonal/>
    </border>
    <border>
      <left style="dashDotDot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dashDotDot">
        <color indexed="64"/>
      </left>
      <right style="hair">
        <color indexed="64"/>
      </right>
      <top style="thin">
        <color indexed="64"/>
      </top>
      <bottom/>
      <diagonal/>
    </border>
    <border>
      <left style="dashDotDot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ashDotDot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hair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dashDotDot">
        <color indexed="64"/>
      </left>
      <right style="hair">
        <color indexed="64"/>
      </right>
      <top style="dotted">
        <color indexed="64"/>
      </top>
      <bottom/>
      <diagonal/>
    </border>
    <border>
      <left style="dashDotDot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auto="1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DotDot">
        <color indexed="64"/>
      </left>
      <right/>
      <top style="hair">
        <color indexed="64"/>
      </top>
      <bottom style="hair">
        <color indexed="64"/>
      </bottom>
      <diagonal/>
    </border>
    <border>
      <left style="dashDotDot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ashDotDot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ashDotDot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auto="1"/>
      </left>
      <right/>
      <top style="dotted">
        <color auto="1"/>
      </top>
      <bottom style="thin">
        <color indexed="64"/>
      </bottom>
      <diagonal/>
    </border>
    <border>
      <left/>
      <right style="dashDotDot">
        <color indexed="64"/>
      </right>
      <top/>
      <bottom/>
      <diagonal/>
    </border>
    <border>
      <left/>
      <right style="dashDotDot">
        <color indexed="64"/>
      </right>
      <top style="dotted">
        <color indexed="64"/>
      </top>
      <bottom/>
      <diagonal/>
    </border>
    <border>
      <left style="hair">
        <color indexed="64"/>
      </left>
      <right style="dashDotDot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ashDotDot">
        <color indexed="64"/>
      </right>
      <top style="dotted">
        <color indexed="64"/>
      </top>
      <bottom/>
      <diagonal/>
    </border>
    <border>
      <left style="hair">
        <color indexed="64"/>
      </left>
      <right style="dashDotDot">
        <color indexed="64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indexed="64"/>
      </top>
      <bottom/>
      <diagonal/>
    </border>
    <border>
      <left style="hair">
        <color auto="1"/>
      </left>
      <right/>
      <top style="dotted">
        <color auto="1"/>
      </top>
      <bottom style="dotted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dashDotDot">
        <color indexed="64"/>
      </right>
      <top style="thin">
        <color indexed="64"/>
      </top>
      <bottom style="dotted">
        <color indexed="64"/>
      </bottom>
      <diagonal/>
    </border>
    <border>
      <left style="hair">
        <color auto="1"/>
      </left>
      <right style="dashDotDot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ashDot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ashDotDot">
        <color indexed="64"/>
      </right>
      <top style="dotted">
        <color indexed="64"/>
      </top>
      <bottom/>
      <diagonal/>
    </border>
    <border>
      <left style="dotted">
        <color indexed="64"/>
      </left>
      <right style="dashDotDot">
        <color indexed="64"/>
      </right>
      <top/>
      <bottom style="dotted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ashDotDot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ashDotDot">
        <color indexed="64"/>
      </right>
      <top style="thin">
        <color indexed="64"/>
      </top>
      <bottom/>
      <diagonal/>
    </border>
    <border>
      <left style="dotted">
        <color indexed="64"/>
      </left>
      <right style="dashDotDot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 style="thin">
        <color indexed="64"/>
      </right>
      <top style="dotted">
        <color auto="1"/>
      </top>
      <bottom/>
      <diagonal/>
    </border>
  </borders>
  <cellStyleXfs count="1">
    <xf numFmtId="0" fontId="0" fillId="0" borderId="0"/>
  </cellStyleXfs>
  <cellXfs count="591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vertical="top"/>
    </xf>
    <xf numFmtId="2" fontId="0" fillId="0" borderId="0" xfId="0" applyNumberFormat="1" applyAlignment="1">
      <alignment horizontal="center" vertical="top"/>
    </xf>
    <xf numFmtId="2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/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3" borderId="14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4" fillId="3" borderId="24" xfId="0" applyFont="1" applyFill="1" applyBorder="1" applyAlignment="1">
      <alignment vertical="center" wrapText="1"/>
    </xf>
    <xf numFmtId="2" fontId="0" fillId="3" borderId="0" xfId="0" applyNumberFormat="1" applyFill="1" applyAlignment="1">
      <alignment horizontal="center" vertical="top"/>
    </xf>
    <xf numFmtId="0" fontId="0" fillId="3" borderId="0" xfId="0" applyFill="1" applyAlignment="1">
      <alignment vertical="top"/>
    </xf>
    <xf numFmtId="0" fontId="4" fillId="3" borderId="16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3" borderId="32" xfId="0" applyFont="1" applyFill="1" applyBorder="1" applyAlignment="1">
      <alignment vertical="center" wrapText="1"/>
    </xf>
    <xf numFmtId="0" fontId="4" fillId="3" borderId="34" xfId="0" applyFont="1" applyFill="1" applyBorder="1" applyAlignment="1">
      <alignment vertical="center" wrapText="1"/>
    </xf>
    <xf numFmtId="0" fontId="4" fillId="3" borderId="46" xfId="0" applyFont="1" applyFill="1" applyBorder="1" applyAlignment="1">
      <alignment vertical="center" wrapText="1"/>
    </xf>
    <xf numFmtId="0" fontId="10" fillId="3" borderId="44" xfId="0" applyFont="1" applyFill="1" applyBorder="1" applyAlignment="1">
      <alignment horizontal="center" vertical="center" wrapText="1"/>
    </xf>
    <xf numFmtId="0" fontId="10" fillId="3" borderId="45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42" xfId="0" applyFont="1" applyFill="1" applyBorder="1" applyAlignment="1">
      <alignment horizontal="center" vertical="center" wrapText="1"/>
    </xf>
    <xf numFmtId="0" fontId="10" fillId="3" borderId="43" xfId="0" applyFont="1" applyFill="1" applyBorder="1" applyAlignment="1">
      <alignment horizontal="center" vertical="center" wrapText="1"/>
    </xf>
    <xf numFmtId="0" fontId="10" fillId="3" borderId="50" xfId="0" applyFont="1" applyFill="1" applyBorder="1" applyAlignment="1">
      <alignment horizontal="center" vertical="center" wrapText="1"/>
    </xf>
    <xf numFmtId="0" fontId="10" fillId="3" borderId="51" xfId="0" applyFont="1" applyFill="1" applyBorder="1" applyAlignment="1">
      <alignment horizontal="center" vertical="center" wrapText="1"/>
    </xf>
    <xf numFmtId="0" fontId="10" fillId="3" borderId="52" xfId="0" applyFont="1" applyFill="1" applyBorder="1" applyAlignment="1">
      <alignment horizontal="center" vertical="center" wrapText="1"/>
    </xf>
    <xf numFmtId="0" fontId="10" fillId="3" borderId="53" xfId="0" applyFont="1" applyFill="1" applyBorder="1" applyAlignment="1">
      <alignment horizontal="center" vertical="center" wrapText="1"/>
    </xf>
    <xf numFmtId="0" fontId="10" fillId="3" borderId="54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vertical="center" wrapText="1"/>
    </xf>
    <xf numFmtId="0" fontId="4" fillId="3" borderId="56" xfId="0" applyFont="1" applyFill="1" applyBorder="1" applyAlignment="1">
      <alignment vertical="center" wrapText="1"/>
    </xf>
    <xf numFmtId="0" fontId="4" fillId="3" borderId="23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59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61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2" fontId="11" fillId="3" borderId="48" xfId="0" applyNumberFormat="1" applyFont="1" applyFill="1" applyBorder="1" applyAlignment="1">
      <alignment horizontal="center" vertical="center" wrapText="1"/>
    </xf>
    <xf numFmtId="2" fontId="11" fillId="3" borderId="49" xfId="0" applyNumberFormat="1" applyFont="1" applyFill="1" applyBorder="1" applyAlignment="1">
      <alignment horizontal="center" vertical="center" wrapText="1"/>
    </xf>
    <xf numFmtId="2" fontId="11" fillId="3" borderId="57" xfId="0" applyNumberFormat="1" applyFont="1" applyFill="1" applyBorder="1" applyAlignment="1">
      <alignment horizontal="center" vertical="center" wrapText="1"/>
    </xf>
    <xf numFmtId="2" fontId="11" fillId="3" borderId="58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2" fontId="11" fillId="3" borderId="63" xfId="0" applyNumberFormat="1" applyFont="1" applyFill="1" applyBorder="1" applyAlignment="1">
      <alignment horizontal="center" vertical="center" wrapText="1"/>
    </xf>
    <xf numFmtId="0" fontId="4" fillId="3" borderId="65" xfId="0" applyFont="1" applyFill="1" applyBorder="1" applyAlignment="1">
      <alignment vertical="center" wrapText="1"/>
    </xf>
    <xf numFmtId="0" fontId="5" fillId="3" borderId="66" xfId="0" applyFont="1" applyFill="1" applyBorder="1" applyAlignment="1">
      <alignment vertical="center" wrapText="1"/>
    </xf>
    <xf numFmtId="0" fontId="5" fillId="3" borderId="67" xfId="0" applyFont="1" applyFill="1" applyBorder="1" applyAlignment="1">
      <alignment vertical="center" wrapText="1"/>
    </xf>
    <xf numFmtId="0" fontId="5" fillId="3" borderId="65" xfId="0" applyFont="1" applyFill="1" applyBorder="1" applyAlignment="1">
      <alignment vertical="center" wrapText="1"/>
    </xf>
    <xf numFmtId="0" fontId="5" fillId="3" borderId="68" xfId="0" applyFont="1" applyFill="1" applyBorder="1" applyAlignment="1">
      <alignment vertical="center" wrapText="1"/>
    </xf>
    <xf numFmtId="0" fontId="6" fillId="3" borderId="65" xfId="0" applyFont="1" applyFill="1" applyBorder="1" applyAlignment="1">
      <alignment vertical="center"/>
    </xf>
    <xf numFmtId="0" fontId="5" fillId="3" borderId="69" xfId="0" applyFont="1" applyFill="1" applyBorder="1" applyAlignment="1">
      <alignment vertical="center" wrapText="1"/>
    </xf>
    <xf numFmtId="0" fontId="5" fillId="3" borderId="70" xfId="0" applyFont="1" applyFill="1" applyBorder="1" applyAlignment="1">
      <alignment vertical="center" wrapText="1"/>
    </xf>
    <xf numFmtId="0" fontId="10" fillId="3" borderId="71" xfId="0" applyFont="1" applyFill="1" applyBorder="1" applyAlignment="1">
      <alignment horizontal="center" vertical="center" wrapText="1"/>
    </xf>
    <xf numFmtId="0" fontId="5" fillId="3" borderId="72" xfId="0" applyFont="1" applyFill="1" applyBorder="1" applyAlignment="1">
      <alignment vertical="center" wrapText="1"/>
    </xf>
    <xf numFmtId="0" fontId="10" fillId="3" borderId="73" xfId="0" applyFont="1" applyFill="1" applyBorder="1" applyAlignment="1">
      <alignment horizontal="center" vertical="center" wrapText="1"/>
    </xf>
    <xf numFmtId="0" fontId="4" fillId="3" borderId="74" xfId="0" applyFont="1" applyFill="1" applyBorder="1" applyAlignment="1">
      <alignment vertical="center" wrapText="1"/>
    </xf>
    <xf numFmtId="0" fontId="10" fillId="3" borderId="47" xfId="0" applyFont="1" applyFill="1" applyBorder="1" applyAlignment="1">
      <alignment horizontal="center" vertical="center"/>
    </xf>
    <xf numFmtId="0" fontId="4" fillId="3" borderId="75" xfId="0" applyFont="1" applyFill="1" applyBorder="1" applyAlignment="1">
      <alignment vertical="center" wrapText="1"/>
    </xf>
    <xf numFmtId="0" fontId="10" fillId="3" borderId="71" xfId="0" applyFont="1" applyFill="1" applyBorder="1" applyAlignment="1">
      <alignment horizontal="center" vertical="center"/>
    </xf>
    <xf numFmtId="0" fontId="10" fillId="3" borderId="76" xfId="0" applyFont="1" applyFill="1" applyBorder="1" applyAlignment="1">
      <alignment horizontal="center" vertical="center" wrapText="1"/>
    </xf>
    <xf numFmtId="0" fontId="10" fillId="3" borderId="77" xfId="0" applyFont="1" applyFill="1" applyBorder="1" applyAlignment="1">
      <alignment horizontal="center" vertical="center" wrapText="1"/>
    </xf>
    <xf numFmtId="0" fontId="10" fillId="3" borderId="78" xfId="0" applyFont="1" applyFill="1" applyBorder="1" applyAlignment="1">
      <alignment horizontal="center" vertical="center" wrapText="1"/>
    </xf>
    <xf numFmtId="2" fontId="11" fillId="3" borderId="79" xfId="0" applyNumberFormat="1" applyFont="1" applyFill="1" applyBorder="1" applyAlignment="1">
      <alignment horizontal="center" vertical="center" wrapText="1"/>
    </xf>
    <xf numFmtId="0" fontId="10" fillId="3" borderId="80" xfId="0" applyFont="1" applyFill="1" applyBorder="1" applyAlignment="1">
      <alignment horizontal="center" vertical="center" wrapText="1"/>
    </xf>
    <xf numFmtId="0" fontId="10" fillId="3" borderId="81" xfId="0" applyFont="1" applyFill="1" applyBorder="1" applyAlignment="1">
      <alignment horizontal="center" vertical="center"/>
    </xf>
    <xf numFmtId="2" fontId="11" fillId="3" borderId="82" xfId="0" applyNumberFormat="1" applyFont="1" applyFill="1" applyBorder="1" applyAlignment="1">
      <alignment horizontal="center" vertical="center" wrapText="1"/>
    </xf>
    <xf numFmtId="0" fontId="10" fillId="3" borderId="86" xfId="0" applyFont="1" applyFill="1" applyBorder="1" applyAlignment="1">
      <alignment horizontal="center" vertical="center" wrapText="1"/>
    </xf>
    <xf numFmtId="0" fontId="10" fillId="3" borderId="87" xfId="0" applyFont="1" applyFill="1" applyBorder="1" applyAlignment="1">
      <alignment horizontal="center" vertical="center" wrapText="1"/>
    </xf>
    <xf numFmtId="0" fontId="4" fillId="3" borderId="88" xfId="0" applyFont="1" applyFill="1" applyBorder="1" applyAlignment="1">
      <alignment vertical="center" wrapText="1"/>
    </xf>
    <xf numFmtId="0" fontId="5" fillId="3" borderId="88" xfId="0" applyFont="1" applyFill="1" applyBorder="1" applyAlignment="1">
      <alignment vertical="center" wrapText="1"/>
    </xf>
    <xf numFmtId="0" fontId="5" fillId="3" borderId="89" xfId="0" applyFont="1" applyFill="1" applyBorder="1" applyAlignment="1">
      <alignment vertical="center" wrapText="1"/>
    </xf>
    <xf numFmtId="0" fontId="5" fillId="3" borderId="91" xfId="0" applyFont="1" applyFill="1" applyBorder="1" applyAlignment="1">
      <alignment vertical="center" wrapText="1"/>
    </xf>
    <xf numFmtId="0" fontId="10" fillId="3" borderId="92" xfId="0" applyFont="1" applyFill="1" applyBorder="1" applyAlignment="1">
      <alignment horizontal="center" vertical="center" wrapText="1"/>
    </xf>
    <xf numFmtId="2" fontId="11" fillId="3" borderId="94" xfId="0" applyNumberFormat="1" applyFont="1" applyFill="1" applyBorder="1" applyAlignment="1">
      <alignment horizontal="center" vertical="center" wrapText="1"/>
    </xf>
    <xf numFmtId="0" fontId="5" fillId="0" borderId="85" xfId="0" applyFont="1" applyBorder="1" applyAlignment="1">
      <alignment vertical="center" wrapText="1"/>
    </xf>
    <xf numFmtId="2" fontId="11" fillId="3" borderId="9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/>
    <xf numFmtId="0" fontId="10" fillId="3" borderId="82" xfId="0" applyFont="1" applyFill="1" applyBorder="1" applyAlignment="1">
      <alignment horizontal="center" vertical="center" wrapText="1"/>
    </xf>
    <xf numFmtId="0" fontId="10" fillId="3" borderId="57" xfId="0" applyFont="1" applyFill="1" applyBorder="1" applyAlignment="1">
      <alignment horizontal="center" vertical="center" wrapText="1"/>
    </xf>
    <xf numFmtId="0" fontId="10" fillId="3" borderId="96" xfId="0" applyFont="1" applyFill="1" applyBorder="1" applyAlignment="1">
      <alignment horizontal="center" vertical="center" wrapText="1"/>
    </xf>
    <xf numFmtId="0" fontId="10" fillId="3" borderId="97" xfId="0" applyFont="1" applyFill="1" applyBorder="1" applyAlignment="1">
      <alignment horizontal="center" vertical="center" wrapText="1"/>
    </xf>
    <xf numFmtId="0" fontId="10" fillId="3" borderId="98" xfId="0" applyFont="1" applyFill="1" applyBorder="1" applyAlignment="1">
      <alignment horizontal="center" vertical="center" wrapText="1"/>
    </xf>
    <xf numFmtId="0" fontId="10" fillId="3" borderId="99" xfId="0" applyFont="1" applyFill="1" applyBorder="1" applyAlignment="1">
      <alignment horizontal="center" vertical="center" wrapText="1"/>
    </xf>
    <xf numFmtId="0" fontId="5" fillId="0" borderId="67" xfId="0" applyFont="1" applyBorder="1" applyAlignment="1">
      <alignment vertical="center" wrapText="1"/>
    </xf>
    <xf numFmtId="0" fontId="5" fillId="0" borderId="65" xfId="0" applyFont="1" applyBorder="1" applyAlignment="1">
      <alignment vertical="center" wrapText="1"/>
    </xf>
    <xf numFmtId="2" fontId="4" fillId="0" borderId="93" xfId="0" applyNumberFormat="1" applyFont="1" applyBorder="1" applyAlignment="1">
      <alignment horizontal="center" vertical="center" wrapText="1"/>
    </xf>
    <xf numFmtId="2" fontId="4" fillId="0" borderId="28" xfId="0" applyNumberFormat="1" applyFont="1" applyBorder="1" applyAlignment="1">
      <alignment horizontal="center" vertical="center" wrapText="1"/>
    </xf>
    <xf numFmtId="0" fontId="10" fillId="3" borderId="95" xfId="0" applyFont="1" applyFill="1" applyBorder="1" applyAlignment="1">
      <alignment horizontal="center" vertical="center" wrapText="1"/>
    </xf>
    <xf numFmtId="0" fontId="5" fillId="0" borderId="68" xfId="0" applyFont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10" fillId="3" borderId="58" xfId="0" applyFont="1" applyFill="1" applyBorder="1" applyAlignment="1">
      <alignment horizontal="center" vertical="center" wrapText="1"/>
    </xf>
    <xf numFmtId="0" fontId="10" fillId="3" borderId="100" xfId="0" applyFont="1" applyFill="1" applyBorder="1" applyAlignment="1">
      <alignment horizontal="center" vertical="center" wrapText="1"/>
    </xf>
    <xf numFmtId="0" fontId="5" fillId="0" borderId="70" xfId="0" applyFont="1" applyBorder="1" applyAlignment="1">
      <alignment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5" fillId="0" borderId="66" xfId="0" applyFont="1" applyBorder="1" applyAlignment="1">
      <alignment vertical="center"/>
    </xf>
    <xf numFmtId="0" fontId="5" fillId="0" borderId="101" xfId="0" applyFont="1" applyBorder="1" applyAlignment="1">
      <alignment vertical="center" wrapText="1"/>
    </xf>
    <xf numFmtId="0" fontId="4" fillId="0" borderId="64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5" fillId="0" borderId="72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0" fontId="4" fillId="0" borderId="102" xfId="0" applyFont="1" applyBorder="1" applyAlignment="1">
      <alignment vertical="center"/>
    </xf>
    <xf numFmtId="0" fontId="10" fillId="3" borderId="103" xfId="0" applyFont="1" applyFill="1" applyBorder="1" applyAlignment="1">
      <alignment horizontal="center" vertical="center" wrapText="1"/>
    </xf>
    <xf numFmtId="0" fontId="10" fillId="3" borderId="47" xfId="0" applyFont="1" applyFill="1" applyBorder="1" applyAlignment="1">
      <alignment horizontal="center" vertical="center" wrapText="1"/>
    </xf>
    <xf numFmtId="0" fontId="10" fillId="3" borderId="81" xfId="0" applyFont="1" applyFill="1" applyBorder="1" applyAlignment="1">
      <alignment horizontal="center" vertical="center" wrapText="1"/>
    </xf>
    <xf numFmtId="0" fontId="10" fillId="3" borderId="104" xfId="0" applyFont="1" applyFill="1" applyBorder="1" applyAlignment="1">
      <alignment horizontal="center" vertical="center" wrapText="1"/>
    </xf>
    <xf numFmtId="0" fontId="10" fillId="3" borderId="105" xfId="0" applyFont="1" applyFill="1" applyBorder="1" applyAlignment="1">
      <alignment horizontal="center" vertical="center" wrapText="1"/>
    </xf>
    <xf numFmtId="0" fontId="10" fillId="3" borderId="106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0" fillId="3" borderId="108" xfId="0" applyFont="1" applyFill="1" applyBorder="1" applyAlignment="1">
      <alignment horizontal="center" vertical="center" wrapText="1"/>
    </xf>
    <xf numFmtId="0" fontId="10" fillId="3" borderId="110" xfId="0" applyFont="1" applyFill="1" applyBorder="1" applyAlignment="1">
      <alignment horizontal="center" vertical="center" wrapText="1"/>
    </xf>
    <xf numFmtId="0" fontId="10" fillId="3" borderId="111" xfId="0" applyFont="1" applyFill="1" applyBorder="1" applyAlignment="1">
      <alignment horizontal="center" vertical="center" wrapText="1"/>
    </xf>
    <xf numFmtId="0" fontId="10" fillId="3" borderId="112" xfId="0" applyFont="1" applyFill="1" applyBorder="1" applyAlignment="1">
      <alignment horizontal="center" vertical="center" wrapText="1"/>
    </xf>
    <xf numFmtId="0" fontId="10" fillId="3" borderId="113" xfId="0" applyFont="1" applyFill="1" applyBorder="1" applyAlignment="1">
      <alignment horizontal="center" vertical="center" wrapText="1"/>
    </xf>
    <xf numFmtId="0" fontId="5" fillId="0" borderId="66" xfId="0" applyFont="1" applyBorder="1" applyAlignment="1">
      <alignment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11" fillId="3" borderId="111" xfId="0" applyNumberFormat="1" applyFont="1" applyFill="1" applyBorder="1" applyAlignment="1">
      <alignment horizontal="center" vertical="center" wrapText="1"/>
    </xf>
    <xf numFmtId="2" fontId="11" fillId="3" borderId="114" xfId="0" applyNumberFormat="1" applyFont="1" applyFill="1" applyBorder="1" applyAlignment="1">
      <alignment horizontal="center" vertical="center" wrapText="1"/>
    </xf>
    <xf numFmtId="2" fontId="1" fillId="0" borderId="115" xfId="0" applyNumberFormat="1" applyFont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116" xfId="0" applyFont="1" applyFill="1" applyBorder="1" applyAlignment="1">
      <alignment horizontal="center" vertical="center" wrapText="1"/>
    </xf>
    <xf numFmtId="0" fontId="10" fillId="3" borderId="119" xfId="0" applyFont="1" applyFill="1" applyBorder="1" applyAlignment="1">
      <alignment horizontal="center" vertical="center" wrapText="1"/>
    </xf>
    <xf numFmtId="0" fontId="10" fillId="3" borderId="12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68" xfId="0" applyFont="1" applyBorder="1" applyAlignment="1">
      <alignment vertical="center"/>
    </xf>
    <xf numFmtId="0" fontId="5" fillId="0" borderId="64" xfId="0" applyFont="1" applyBorder="1" applyAlignment="1">
      <alignment vertical="center" wrapText="1"/>
    </xf>
    <xf numFmtId="0" fontId="10" fillId="3" borderId="124" xfId="0" applyFont="1" applyFill="1" applyBorder="1" applyAlignment="1">
      <alignment horizontal="center" vertical="center" wrapText="1"/>
    </xf>
    <xf numFmtId="2" fontId="1" fillId="0" borderId="122" xfId="0" applyNumberFormat="1" applyFont="1" applyBorder="1" applyAlignment="1">
      <alignment horizontal="center" vertical="center" wrapText="1"/>
    </xf>
    <xf numFmtId="0" fontId="10" fillId="3" borderId="125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126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vertical="center" wrapText="1"/>
    </xf>
    <xf numFmtId="0" fontId="1" fillId="0" borderId="4" xfId="0" applyFont="1" applyBorder="1" applyAlignment="1">
      <alignment vertical="top"/>
    </xf>
    <xf numFmtId="0" fontId="10" fillId="3" borderId="127" xfId="0" applyFont="1" applyFill="1" applyBorder="1" applyAlignment="1">
      <alignment horizontal="center" vertical="center" wrapText="1"/>
    </xf>
    <xf numFmtId="2" fontId="4" fillId="0" borderId="62" xfId="0" applyNumberFormat="1" applyFont="1" applyBorder="1" applyAlignment="1">
      <alignment horizontal="center" vertical="center" wrapText="1"/>
    </xf>
    <xf numFmtId="0" fontId="10" fillId="3" borderId="128" xfId="0" applyFont="1" applyFill="1" applyBorder="1" applyAlignment="1">
      <alignment horizontal="center" vertical="center" wrapText="1"/>
    </xf>
    <xf numFmtId="2" fontId="4" fillId="0" borderId="122" xfId="0" applyNumberFormat="1" applyFont="1" applyBorder="1" applyAlignment="1">
      <alignment horizontal="center" vertical="center" wrapText="1"/>
    </xf>
    <xf numFmtId="0" fontId="10" fillId="3" borderId="130" xfId="0" applyFont="1" applyFill="1" applyBorder="1" applyAlignment="1">
      <alignment horizontal="center" vertical="center" wrapText="1"/>
    </xf>
    <xf numFmtId="0" fontId="10" fillId="3" borderId="129" xfId="0" applyFont="1" applyFill="1" applyBorder="1" applyAlignment="1">
      <alignment horizontal="center" vertical="center" wrapText="1"/>
    </xf>
    <xf numFmtId="0" fontId="10" fillId="3" borderId="132" xfId="0" applyFont="1" applyFill="1" applyBorder="1" applyAlignment="1">
      <alignment horizontal="center" vertical="center" wrapText="1"/>
    </xf>
    <xf numFmtId="0" fontId="10" fillId="3" borderId="125" xfId="0" applyFont="1" applyFill="1" applyBorder="1" applyAlignment="1">
      <alignment horizontal="center" vertical="center"/>
    </xf>
    <xf numFmtId="0" fontId="10" fillId="3" borderId="123" xfId="0" applyFont="1" applyFill="1" applyBorder="1" applyAlignment="1">
      <alignment horizontal="center" vertical="center"/>
    </xf>
    <xf numFmtId="0" fontId="10" fillId="3" borderId="126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13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35" xfId="0" applyFont="1" applyFill="1" applyBorder="1" applyAlignment="1">
      <alignment horizontal="center" vertical="center" wrapText="1"/>
    </xf>
    <xf numFmtId="0" fontId="10" fillId="3" borderId="136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0" fillId="3" borderId="138" xfId="0" applyFont="1" applyFill="1" applyBorder="1" applyAlignment="1">
      <alignment horizontal="center" vertical="center" wrapText="1"/>
    </xf>
    <xf numFmtId="0" fontId="10" fillId="3" borderId="13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12" xfId="0" applyBorder="1"/>
    <xf numFmtId="0" fontId="8" fillId="0" borderId="0" xfId="0" applyFont="1" applyAlignment="1">
      <alignment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33" xfId="0" applyFont="1" applyBorder="1" applyAlignment="1">
      <alignment vertical="center" wrapText="1"/>
    </xf>
    <xf numFmtId="0" fontId="21" fillId="0" borderId="33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14" fillId="0" borderId="1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23" fillId="0" borderId="0" xfId="0" applyFont="1"/>
    <xf numFmtId="0" fontId="6" fillId="3" borderId="23" xfId="0" applyFont="1" applyFill="1" applyBorder="1" applyAlignment="1">
      <alignment vertical="center"/>
    </xf>
    <xf numFmtId="0" fontId="1" fillId="0" borderId="33" xfId="0" applyFont="1" applyBorder="1" applyAlignment="1">
      <alignment vertical="center" wrapText="1"/>
    </xf>
    <xf numFmtId="0" fontId="4" fillId="3" borderId="142" xfId="0" applyFont="1" applyFill="1" applyBorder="1" applyAlignment="1">
      <alignment vertical="center" wrapText="1"/>
    </xf>
    <xf numFmtId="0" fontId="10" fillId="3" borderId="145" xfId="0" applyFont="1" applyFill="1" applyBorder="1" applyAlignment="1">
      <alignment horizontal="center" vertical="center" wrapText="1"/>
    </xf>
    <xf numFmtId="2" fontId="1" fillId="3" borderId="28" xfId="0" applyNumberFormat="1" applyFont="1" applyFill="1" applyBorder="1" applyAlignment="1">
      <alignment horizontal="center" vertical="center" wrapText="1"/>
    </xf>
    <xf numFmtId="2" fontId="1" fillId="3" borderId="147" xfId="0" applyNumberFormat="1" applyFont="1" applyFill="1" applyBorder="1" applyAlignment="1">
      <alignment horizontal="center" vertical="center" wrapText="1"/>
    </xf>
    <xf numFmtId="2" fontId="1" fillId="3" borderId="29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24" fillId="0" borderId="131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6" fillId="0" borderId="5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1" fontId="3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131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0" fillId="0" borderId="0" xfId="0" applyFont="1"/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/>
    </xf>
    <xf numFmtId="1" fontId="25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4" fillId="0" borderId="0" xfId="0" applyFont="1" applyAlignment="1">
      <alignment vertical="top"/>
    </xf>
    <xf numFmtId="0" fontId="27" fillId="0" borderId="0" xfId="0" applyFont="1" applyBorder="1" applyAlignment="1">
      <alignment horizontal="center" vertical="center" wrapText="1"/>
    </xf>
    <xf numFmtId="1" fontId="28" fillId="0" borderId="33" xfId="0" applyNumberFormat="1" applyFont="1" applyBorder="1" applyAlignment="1">
      <alignment horizontal="center" vertical="center"/>
    </xf>
    <xf numFmtId="1" fontId="13" fillId="3" borderId="12" xfId="0" applyNumberFormat="1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10" fillId="3" borderId="35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53" xfId="0" applyFont="1" applyFill="1" applyBorder="1" applyAlignment="1">
      <alignment horizontal="center" vertical="center"/>
    </xf>
    <xf numFmtId="0" fontId="10" fillId="3" borderId="15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26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vertical="top"/>
    </xf>
    <xf numFmtId="2" fontId="1" fillId="0" borderId="0" xfId="0" applyNumberFormat="1" applyFont="1" applyAlignment="1">
      <alignment horizontal="center" vertical="top"/>
    </xf>
    <xf numFmtId="0" fontId="1" fillId="0" borderId="0" xfId="0" applyFont="1"/>
    <xf numFmtId="0" fontId="4" fillId="0" borderId="1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46" xfId="0" applyFont="1" applyBorder="1" applyAlignment="1">
      <alignment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15" fillId="3" borderId="59" xfId="0" applyFont="1" applyFill="1" applyBorder="1" applyAlignment="1">
      <alignment vertical="center" wrapText="1"/>
    </xf>
    <xf numFmtId="0" fontId="15" fillId="3" borderId="6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34" fillId="3" borderId="0" xfId="0" applyFont="1" applyFill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1" fontId="28" fillId="0" borderId="12" xfId="0" applyNumberFormat="1" applyFont="1" applyBorder="1" applyAlignment="1">
      <alignment horizontal="center" vertical="center"/>
    </xf>
    <xf numFmtId="0" fontId="38" fillId="0" borderId="0" xfId="0" applyFont="1" applyAlignment="1">
      <alignment wrapText="1"/>
    </xf>
    <xf numFmtId="0" fontId="38" fillId="0" borderId="0" xfId="0" applyFont="1"/>
    <xf numFmtId="0" fontId="4" fillId="0" borderId="0" xfId="0" applyFont="1" applyAlignment="1">
      <alignment wrapText="1"/>
    </xf>
    <xf numFmtId="0" fontId="14" fillId="3" borderId="0" xfId="0" applyFont="1" applyFill="1" applyAlignment="1">
      <alignment vertical="top"/>
    </xf>
    <xf numFmtId="0" fontId="39" fillId="0" borderId="0" xfId="0" applyFont="1" applyAlignment="1">
      <alignment horizontal="center" vertical="center"/>
    </xf>
    <xf numFmtId="0" fontId="33" fillId="0" borderId="0" xfId="0" applyFont="1"/>
    <xf numFmtId="0" fontId="14" fillId="3" borderId="59" xfId="0" applyFont="1" applyFill="1" applyBorder="1" applyAlignment="1">
      <alignment vertical="center" wrapText="1"/>
    </xf>
    <xf numFmtId="0" fontId="32" fillId="0" borderId="6" xfId="0" applyFont="1" applyBorder="1" applyAlignment="1">
      <alignment vertical="center" wrapText="1"/>
    </xf>
    <xf numFmtId="0" fontId="19" fillId="3" borderId="5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29" fillId="3" borderId="0" xfId="0" applyFont="1" applyFill="1" applyAlignment="1">
      <alignment horizontal="center" vertical="center" wrapText="1"/>
    </xf>
    <xf numFmtId="0" fontId="29" fillId="3" borderId="0" xfId="0" applyFont="1" applyFill="1" applyAlignment="1">
      <alignment horizontal="center" wrapText="1"/>
    </xf>
    <xf numFmtId="0" fontId="1" fillId="0" borderId="140" xfId="0" applyFont="1" applyBorder="1" applyAlignment="1">
      <alignment horizontal="center" vertical="center" wrapText="1"/>
    </xf>
    <xf numFmtId="0" fontId="19" fillId="3" borderId="141" xfId="0" applyFont="1" applyFill="1" applyBorder="1" applyAlignment="1">
      <alignment horizontal="center" vertical="center" wrapText="1"/>
    </xf>
    <xf numFmtId="1" fontId="28" fillId="0" borderId="14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0" fillId="0" borderId="0" xfId="0" applyBorder="1"/>
    <xf numFmtId="0" fontId="9" fillId="0" borderId="0" xfId="0" applyFont="1" applyBorder="1" applyAlignment="1">
      <alignment wrapText="1"/>
    </xf>
    <xf numFmtId="0" fontId="15" fillId="3" borderId="0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wrapText="1"/>
    </xf>
    <xf numFmtId="0" fontId="14" fillId="3" borderId="0" xfId="0" applyFont="1" applyFill="1" applyBorder="1" applyAlignment="1">
      <alignment vertical="center" wrapText="1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wrapText="1"/>
    </xf>
    <xf numFmtId="0" fontId="33" fillId="0" borderId="0" xfId="0" applyFont="1" applyBorder="1" applyAlignment="1">
      <alignment vertical="center" wrapText="1"/>
    </xf>
    <xf numFmtId="0" fontId="37" fillId="3" borderId="0" xfId="0" applyFont="1" applyFill="1" applyBorder="1" applyAlignment="1">
      <alignment vertical="center" wrapText="1"/>
    </xf>
    <xf numFmtId="0" fontId="37" fillId="3" borderId="0" xfId="0" applyFont="1" applyFill="1" applyBorder="1" applyAlignment="1">
      <alignment horizontal="center" vertical="center" wrapText="1"/>
    </xf>
    <xf numFmtId="0" fontId="35" fillId="3" borderId="0" xfId="0" applyFont="1" applyFill="1" applyBorder="1" applyAlignment="1">
      <alignment vertical="center" wrapText="1"/>
    </xf>
    <xf numFmtId="0" fontId="32" fillId="3" borderId="0" xfId="0" applyFont="1" applyFill="1" applyBorder="1" applyAlignment="1">
      <alignment vertical="center" wrapText="1"/>
    </xf>
    <xf numFmtId="0" fontId="23" fillId="0" borderId="0" xfId="0" applyFont="1" applyBorder="1"/>
    <xf numFmtId="0" fontId="10" fillId="3" borderId="33" xfId="0" applyFont="1" applyFill="1" applyBorder="1" applyAlignment="1">
      <alignment horizontal="center" vertical="center"/>
    </xf>
    <xf numFmtId="0" fontId="19" fillId="0" borderId="141" xfId="0" applyFont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6" fillId="0" borderId="0" xfId="0" applyFont="1"/>
    <xf numFmtId="0" fontId="14" fillId="3" borderId="5" xfId="0" applyFont="1" applyFill="1" applyBorder="1" applyAlignment="1">
      <alignment vertical="center" wrapText="1"/>
    </xf>
    <xf numFmtId="0" fontId="14" fillId="3" borderId="59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/>
    </xf>
    <xf numFmtId="1" fontId="21" fillId="3" borderId="0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 wrapText="1"/>
    </xf>
    <xf numFmtId="1" fontId="21" fillId="3" borderId="0" xfId="0" applyNumberFormat="1" applyFont="1" applyFill="1" applyBorder="1" applyAlignment="1">
      <alignment horizontal="center" wrapText="1"/>
    </xf>
    <xf numFmtId="0" fontId="39" fillId="3" borderId="0" xfId="0" applyFont="1" applyFill="1" applyAlignment="1">
      <alignment horizontal="center" vertical="center"/>
    </xf>
    <xf numFmtId="0" fontId="14" fillId="3" borderId="4" xfId="0" applyFont="1" applyFill="1" applyBorder="1" applyAlignment="1">
      <alignment vertical="center" wrapText="1"/>
    </xf>
    <xf numFmtId="0" fontId="14" fillId="3" borderId="6" xfId="0" applyFont="1" applyFill="1" applyBorder="1" applyAlignment="1">
      <alignment vertical="center" wrapText="1"/>
    </xf>
    <xf numFmtId="0" fontId="14" fillId="3" borderId="0" xfId="0" applyFont="1" applyFill="1" applyAlignment="1">
      <alignment vertical="center" wrapText="1"/>
    </xf>
    <xf numFmtId="0" fontId="14" fillId="3" borderId="5" xfId="0" applyFont="1" applyFill="1" applyBorder="1" applyAlignment="1">
      <alignment wrapText="1"/>
    </xf>
    <xf numFmtId="0" fontId="33" fillId="3" borderId="0" xfId="0" applyFont="1" applyFill="1"/>
    <xf numFmtId="1" fontId="25" fillId="0" borderId="12" xfId="0" applyNumberFormat="1" applyFont="1" applyBorder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17" fillId="3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59" xfId="0" applyFont="1" applyFill="1" applyBorder="1" applyAlignment="1">
      <alignment vertical="center" wrapText="1"/>
    </xf>
    <xf numFmtId="0" fontId="17" fillId="3" borderId="6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/>
    </xf>
    <xf numFmtId="0" fontId="34" fillId="3" borderId="0" xfId="0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center" vertical="top"/>
    </xf>
    <xf numFmtId="0" fontId="11" fillId="0" borderId="0" xfId="0" applyFont="1" applyBorder="1" applyAlignment="1">
      <alignment vertical="center" wrapText="1"/>
    </xf>
    <xf numFmtId="0" fontId="8" fillId="0" borderId="140" xfId="0" applyFont="1" applyBorder="1" applyAlignment="1">
      <alignment horizontal="center" vertical="center"/>
    </xf>
    <xf numFmtId="0" fontId="17" fillId="0" borderId="14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/>
    <xf numFmtId="0" fontId="41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3" borderId="0" xfId="0" applyFont="1" applyFill="1" applyAlignment="1">
      <alignment vertical="top"/>
    </xf>
    <xf numFmtId="0" fontId="0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 vertical="top" wrapText="1"/>
    </xf>
    <xf numFmtId="0" fontId="16" fillId="0" borderId="0" xfId="0" applyFont="1"/>
    <xf numFmtId="0" fontId="2" fillId="0" borderId="0" xfId="0" applyFont="1"/>
    <xf numFmtId="0" fontId="1" fillId="6" borderId="0" xfId="0" applyFont="1" applyFill="1"/>
    <xf numFmtId="0" fontId="1" fillId="4" borderId="0" xfId="0" applyFont="1" applyFill="1"/>
    <xf numFmtId="0" fontId="1" fillId="7" borderId="0" xfId="0" applyFont="1" applyFill="1"/>
    <xf numFmtId="0" fontId="1" fillId="5" borderId="0" xfId="0" applyFont="1" applyFill="1"/>
    <xf numFmtId="0" fontId="1" fillId="0" borderId="0" xfId="0" applyFont="1" applyAlignment="1">
      <alignment horizontal="center"/>
    </xf>
    <xf numFmtId="0" fontId="1" fillId="3" borderId="0" xfId="0" applyFont="1" applyFill="1"/>
    <xf numFmtId="0" fontId="41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16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Protection="1"/>
    <xf numFmtId="0" fontId="0" fillId="0" borderId="0" xfId="0" applyAlignment="1" applyProtection="1">
      <alignment horizontal="left" vertical="center"/>
    </xf>
    <xf numFmtId="0" fontId="4" fillId="3" borderId="20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24" fillId="3" borderId="60" xfId="0" applyFont="1" applyFill="1" applyBorder="1" applyAlignment="1">
      <alignment horizontal="center" vertical="center"/>
    </xf>
    <xf numFmtId="0" fontId="24" fillId="3" borderId="133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3" borderId="26" xfId="0" applyFont="1" applyFill="1" applyBorder="1" applyAlignment="1">
      <alignment vertical="center" wrapText="1"/>
    </xf>
    <xf numFmtId="0" fontId="4" fillId="3" borderId="20" xfId="0" applyFont="1" applyFill="1" applyBorder="1" applyAlignment="1">
      <alignment vertical="center" wrapText="1"/>
    </xf>
    <xf numFmtId="0" fontId="4" fillId="3" borderId="64" xfId="0" applyFont="1" applyFill="1" applyBorder="1" applyAlignment="1">
      <alignment vertical="center" wrapText="1"/>
    </xf>
    <xf numFmtId="0" fontId="5" fillId="3" borderId="64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right" vertical="center" textRotation="90"/>
    </xf>
    <xf numFmtId="2" fontId="1" fillId="0" borderId="28" xfId="0" applyNumberFormat="1" applyFont="1" applyBorder="1" applyAlignment="1">
      <alignment horizontal="center" vertical="center" wrapText="1"/>
    </xf>
    <xf numFmtId="0" fontId="1" fillId="8" borderId="0" xfId="0" applyFont="1" applyFill="1" applyAlignment="1">
      <alignment wrapText="1"/>
    </xf>
    <xf numFmtId="0" fontId="4" fillId="5" borderId="3" xfId="0" applyFont="1" applyFill="1" applyBorder="1" applyAlignment="1">
      <alignment horizontal="left" vertical="center" wrapText="1"/>
    </xf>
    <xf numFmtId="0" fontId="4" fillId="7" borderId="16" xfId="0" applyFont="1" applyFill="1" applyBorder="1" applyAlignment="1">
      <alignment vertical="center"/>
    </xf>
    <xf numFmtId="0" fontId="5" fillId="7" borderId="23" xfId="0" applyFont="1" applyFill="1" applyBorder="1" applyAlignment="1">
      <alignment vertical="center"/>
    </xf>
    <xf numFmtId="0" fontId="4" fillId="7" borderId="16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8" fillId="5" borderId="0" xfId="0" applyFont="1" applyFill="1" applyAlignment="1">
      <alignment horizontal="left" vertical="center" wrapText="1"/>
    </xf>
    <xf numFmtId="0" fontId="4" fillId="5" borderId="16" xfId="0" applyFont="1" applyFill="1" applyBorder="1" applyAlignment="1">
      <alignment vertical="center" wrapText="1"/>
    </xf>
    <xf numFmtId="0" fontId="18" fillId="9" borderId="0" xfId="0" applyFont="1" applyFill="1" applyAlignment="1">
      <alignment horizontal="left" vertical="center" wrapText="1"/>
    </xf>
    <xf numFmtId="0" fontId="18" fillId="3" borderId="0" xfId="0" applyFont="1" applyFill="1" applyAlignment="1">
      <alignment wrapText="1"/>
    </xf>
    <xf numFmtId="0" fontId="45" fillId="3" borderId="67" xfId="0" applyFont="1" applyFill="1" applyBorder="1" applyAlignment="1">
      <alignment vertical="center" wrapText="1"/>
    </xf>
    <xf numFmtId="0" fontId="13" fillId="0" borderId="0" xfId="0" applyFont="1" applyAlignment="1">
      <alignment horizontal="right" vertical="center"/>
    </xf>
    <xf numFmtId="0" fontId="43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vertical="top"/>
    </xf>
    <xf numFmtId="0" fontId="11" fillId="0" borderId="0" xfId="0" applyFont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46" fillId="3" borderId="6" xfId="0" applyFont="1" applyFill="1" applyBorder="1" applyAlignment="1">
      <alignment vertical="center" wrapText="1"/>
    </xf>
    <xf numFmtId="0" fontId="46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3" borderId="155" xfId="0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4" fillId="5" borderId="1" xfId="0" applyFont="1" applyFill="1" applyBorder="1" applyAlignment="1">
      <alignment vertical="center" wrapText="1"/>
    </xf>
    <xf numFmtId="0" fontId="18" fillId="3" borderId="0" xfId="0" applyFont="1" applyFill="1" applyAlignment="1">
      <alignment horizontal="left" vertical="center" wrapText="1"/>
    </xf>
    <xf numFmtId="0" fontId="4" fillId="9" borderId="3" xfId="0" applyFont="1" applyFill="1" applyBorder="1" applyAlignment="1">
      <alignment vertical="center" wrapText="1"/>
    </xf>
    <xf numFmtId="0" fontId="6" fillId="3" borderId="24" xfId="0" applyFont="1" applyFill="1" applyBorder="1" applyAlignment="1">
      <alignment vertical="center"/>
    </xf>
    <xf numFmtId="0" fontId="10" fillId="3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right" vertical="center" textRotation="90"/>
    </xf>
    <xf numFmtId="2" fontId="1" fillId="0" borderId="28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0" fontId="10" fillId="3" borderId="57" xfId="0" applyFont="1" applyFill="1" applyBorder="1" applyAlignment="1">
      <alignment horizontal="center" vertical="center" wrapText="1"/>
    </xf>
    <xf numFmtId="0" fontId="10" fillId="3" borderId="144" xfId="0" applyFont="1" applyFill="1" applyBorder="1" applyAlignment="1">
      <alignment horizontal="center" vertical="center" wrapText="1"/>
    </xf>
    <xf numFmtId="0" fontId="10" fillId="3" borderId="82" xfId="0" applyFont="1" applyFill="1" applyBorder="1" applyAlignment="1">
      <alignment horizontal="center" vertical="center" wrapText="1"/>
    </xf>
    <xf numFmtId="0" fontId="10" fillId="3" borderId="143" xfId="0" applyFont="1" applyFill="1" applyBorder="1" applyAlignment="1">
      <alignment horizontal="center" vertical="center" wrapText="1"/>
    </xf>
    <xf numFmtId="0" fontId="10" fillId="3" borderId="83" xfId="0" applyFont="1" applyFill="1" applyBorder="1" applyAlignment="1">
      <alignment horizontal="center" vertical="center" wrapText="1"/>
    </xf>
    <xf numFmtId="0" fontId="10" fillId="3" borderId="84" xfId="0" applyFont="1" applyFill="1" applyBorder="1" applyAlignment="1">
      <alignment horizontal="center" vertical="center" wrapText="1"/>
    </xf>
    <xf numFmtId="0" fontId="10" fillId="3" borderId="160" xfId="0" applyFont="1" applyFill="1" applyBorder="1" applyAlignment="1">
      <alignment horizontal="center" vertical="center" wrapText="1"/>
    </xf>
    <xf numFmtId="0" fontId="15" fillId="3" borderId="33" xfId="0" applyFont="1" applyFill="1" applyBorder="1" applyAlignment="1">
      <alignment vertical="center" wrapText="1"/>
    </xf>
    <xf numFmtId="0" fontId="13" fillId="0" borderId="5" xfId="0" applyFont="1" applyBorder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4" fillId="0" borderId="15" xfId="0" applyFont="1" applyBorder="1" applyAlignment="1">
      <alignment vertical="center" wrapText="1"/>
    </xf>
    <xf numFmtId="0" fontId="10" fillId="3" borderId="161" xfId="0" applyFont="1" applyFill="1" applyBorder="1" applyAlignment="1">
      <alignment horizontal="center" vertical="center" wrapText="1"/>
    </xf>
    <xf numFmtId="0" fontId="10" fillId="3" borderId="16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3" fillId="0" borderId="4" xfId="0" applyFont="1" applyBorder="1" applyAlignment="1">
      <alignment horizontal="right" vertical="center" textRotation="90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2" fontId="1" fillId="0" borderId="29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4" fillId="0" borderId="60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131" xfId="0" applyFont="1" applyBorder="1" applyAlignment="1">
      <alignment horizontal="center" vertical="center"/>
    </xf>
    <xf numFmtId="0" fontId="24" fillId="0" borderId="137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8" fillId="7" borderId="0" xfId="0" applyFont="1" applyFill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7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10" fillId="3" borderId="156" xfId="0" applyFont="1" applyFill="1" applyBorder="1" applyAlignment="1">
      <alignment horizontal="center" vertical="center" wrapText="1"/>
    </xf>
    <xf numFmtId="0" fontId="10" fillId="3" borderId="15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10" fillId="3" borderId="82" xfId="0" applyFont="1" applyFill="1" applyBorder="1" applyAlignment="1">
      <alignment horizontal="center" vertical="center" wrapText="1"/>
    </xf>
    <xf numFmtId="0" fontId="10" fillId="3" borderId="143" xfId="0" applyFont="1" applyFill="1" applyBorder="1" applyAlignment="1">
      <alignment horizontal="center" vertical="center" wrapText="1"/>
    </xf>
    <xf numFmtId="0" fontId="10" fillId="3" borderId="57" xfId="0" applyFont="1" applyFill="1" applyBorder="1" applyAlignment="1">
      <alignment horizontal="center" vertical="center" wrapText="1"/>
    </xf>
    <xf numFmtId="0" fontId="10" fillId="3" borderId="144" xfId="0" applyFont="1" applyFill="1" applyBorder="1" applyAlignment="1">
      <alignment horizontal="center" vertical="center" wrapText="1"/>
    </xf>
    <xf numFmtId="0" fontId="4" fillId="3" borderId="159" xfId="0" applyFont="1" applyFill="1" applyBorder="1" applyAlignment="1">
      <alignment horizontal="left" vertical="center" wrapText="1"/>
    </xf>
    <xf numFmtId="0" fontId="4" fillId="3" borderId="146" xfId="0" applyFont="1" applyFill="1" applyBorder="1" applyAlignment="1">
      <alignment horizontal="left" vertical="center" wrapText="1"/>
    </xf>
    <xf numFmtId="0" fontId="4" fillId="3" borderId="158" xfId="0" applyFont="1" applyFill="1" applyBorder="1" applyAlignment="1">
      <alignment horizontal="left" vertical="center" wrapText="1"/>
    </xf>
    <xf numFmtId="0" fontId="10" fillId="3" borderId="150" xfId="0" applyFont="1" applyFill="1" applyBorder="1" applyAlignment="1">
      <alignment horizontal="center" vertical="center" wrapText="1"/>
    </xf>
    <xf numFmtId="0" fontId="10" fillId="3" borderId="15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10" fillId="3" borderId="148" xfId="0" applyFont="1" applyFill="1" applyBorder="1" applyAlignment="1">
      <alignment horizontal="center" vertical="center" wrapText="1"/>
    </xf>
    <xf numFmtId="0" fontId="10" fillId="3" borderId="83" xfId="0" applyFont="1" applyFill="1" applyBorder="1" applyAlignment="1">
      <alignment horizontal="center" vertical="center" wrapText="1"/>
    </xf>
    <xf numFmtId="0" fontId="10" fillId="3" borderId="149" xfId="0" applyFont="1" applyFill="1" applyBorder="1" applyAlignment="1">
      <alignment horizontal="center" vertical="center" wrapText="1"/>
    </xf>
    <xf numFmtId="0" fontId="10" fillId="3" borderId="8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4" fillId="0" borderId="25" xfId="0" applyFont="1" applyBorder="1" applyAlignment="1">
      <alignment vertical="top"/>
    </xf>
    <xf numFmtId="0" fontId="43" fillId="0" borderId="33" xfId="0" applyFont="1" applyBorder="1" applyAlignment="1">
      <alignment vertical="center" wrapText="1"/>
    </xf>
    <xf numFmtId="0" fontId="49" fillId="0" borderId="2" xfId="0" applyFont="1" applyBorder="1" applyAlignment="1">
      <alignment vertical="center" wrapText="1"/>
    </xf>
    <xf numFmtId="0" fontId="4" fillId="3" borderId="33" xfId="0" applyFont="1" applyFill="1" applyBorder="1" applyAlignment="1">
      <alignment vertical="center" wrapText="1"/>
    </xf>
    <xf numFmtId="0" fontId="48" fillId="3" borderId="33" xfId="0" applyFont="1" applyFill="1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 wrapText="1"/>
    </xf>
    <xf numFmtId="0" fontId="48" fillId="0" borderId="2" xfId="0" applyFont="1" applyBorder="1" applyAlignment="1">
      <alignment vertical="center" wrapText="1"/>
    </xf>
    <xf numFmtId="0" fontId="48" fillId="0" borderId="33" xfId="0" applyFont="1" applyBorder="1" applyAlignment="1">
      <alignment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59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2" fontId="6" fillId="0" borderId="5" xfId="0" applyNumberFormat="1" applyFont="1" applyBorder="1" applyAlignment="1">
      <alignment vertical="center" wrapText="1"/>
    </xf>
    <xf numFmtId="0" fontId="6" fillId="3" borderId="59" xfId="0" applyFont="1" applyFill="1" applyBorder="1" applyAlignment="1">
      <alignment vertical="center" wrapText="1"/>
    </xf>
    <xf numFmtId="0" fontId="19" fillId="3" borderId="59" xfId="0" applyFont="1" applyFill="1" applyBorder="1" applyAlignment="1">
      <alignment vertical="center" wrapText="1"/>
    </xf>
    <xf numFmtId="0" fontId="19" fillId="3" borderId="6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59" xfId="0" applyFont="1" applyBorder="1" applyAlignment="1">
      <alignment vertical="center" wrapText="1"/>
    </xf>
    <xf numFmtId="0" fontId="4" fillId="3" borderId="0" xfId="0" applyFont="1" applyFill="1" applyBorder="1"/>
    <xf numFmtId="0" fontId="4" fillId="0" borderId="0" xfId="0" applyFont="1" applyBorder="1"/>
    <xf numFmtId="0" fontId="4" fillId="0" borderId="59" xfId="0" applyFont="1" applyBorder="1" applyAlignment="1">
      <alignment vertical="center" wrapText="1"/>
    </xf>
    <xf numFmtId="0" fontId="31" fillId="9" borderId="70" xfId="0" applyFont="1" applyFill="1" applyBorder="1" applyAlignment="1">
      <alignment vertical="center" wrapText="1"/>
    </xf>
    <xf numFmtId="0" fontId="6" fillId="3" borderId="0" xfId="0" applyFont="1" applyFill="1" applyAlignment="1">
      <alignment vertical="top"/>
    </xf>
    <xf numFmtId="0" fontId="6" fillId="3" borderId="0" xfId="0" applyFont="1" applyFill="1" applyBorder="1" applyAlignment="1">
      <alignment vertical="top"/>
    </xf>
    <xf numFmtId="0" fontId="6" fillId="3" borderId="4" xfId="0" applyFont="1" applyFill="1" applyBorder="1" applyAlignment="1">
      <alignment vertical="top"/>
    </xf>
    <xf numFmtId="0" fontId="4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3" borderId="59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3" fillId="3" borderId="59" xfId="0" applyFont="1" applyFill="1" applyBorder="1" applyAlignment="1">
      <alignment vertical="center" wrapText="1"/>
    </xf>
    <xf numFmtId="0" fontId="43" fillId="3" borderId="6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 wrapText="1"/>
    </xf>
    <xf numFmtId="2" fontId="4" fillId="0" borderId="62" xfId="0" applyNumberFormat="1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 wrapText="1"/>
    </xf>
    <xf numFmtId="2" fontId="4" fillId="0" borderId="33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107" xfId="0" applyNumberFormat="1" applyFont="1" applyBorder="1" applyAlignment="1">
      <alignment horizontal="center" vertical="center" wrapText="1"/>
    </xf>
    <xf numFmtId="2" fontId="46" fillId="3" borderId="82" xfId="0" applyNumberFormat="1" applyFont="1" applyFill="1" applyBorder="1" applyAlignment="1">
      <alignment horizontal="center" vertical="center" wrapText="1"/>
    </xf>
    <xf numFmtId="2" fontId="46" fillId="3" borderId="57" xfId="0" applyNumberFormat="1" applyFont="1" applyFill="1" applyBorder="1" applyAlignment="1">
      <alignment horizontal="center" vertical="center" wrapText="1"/>
    </xf>
    <xf numFmtId="2" fontId="46" fillId="3" borderId="95" xfId="0" applyNumberFormat="1" applyFont="1" applyFill="1" applyBorder="1" applyAlignment="1">
      <alignment horizontal="center" vertical="center" wrapText="1"/>
    </xf>
    <xf numFmtId="2" fontId="46" fillId="3" borderId="33" xfId="0" applyNumberFormat="1" applyFont="1" applyFill="1" applyBorder="1" applyAlignment="1">
      <alignment horizontal="center" vertical="center" wrapText="1"/>
    </xf>
    <xf numFmtId="2" fontId="46" fillId="3" borderId="2" xfId="0" applyNumberFormat="1" applyFont="1" applyFill="1" applyBorder="1" applyAlignment="1">
      <alignment horizontal="center" vertical="center" wrapText="1"/>
    </xf>
    <xf numFmtId="2" fontId="4" fillId="0" borderId="33" xfId="0" applyNumberFormat="1" applyFont="1" applyBorder="1" applyAlignment="1">
      <alignment horizontal="center" vertical="center" wrapText="1"/>
    </xf>
    <xf numFmtId="2" fontId="4" fillId="0" borderId="90" xfId="0" applyNumberFormat="1" applyFont="1" applyBorder="1" applyAlignment="1">
      <alignment horizontal="center" vertical="center" wrapText="1"/>
    </xf>
    <xf numFmtId="2" fontId="46" fillId="3" borderId="111" xfId="0" applyNumberFormat="1" applyFont="1" applyFill="1" applyBorder="1" applyAlignment="1">
      <alignment horizontal="center" vertical="center" wrapText="1"/>
    </xf>
    <xf numFmtId="2" fontId="46" fillId="3" borderId="58" xfId="0" applyNumberFormat="1" applyFont="1" applyFill="1" applyBorder="1" applyAlignment="1">
      <alignment horizontal="center" vertical="center" wrapText="1"/>
    </xf>
    <xf numFmtId="0" fontId="4" fillId="3" borderId="154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0" borderId="117" xfId="0" applyFont="1" applyBorder="1" applyAlignment="1">
      <alignment vertical="center" wrapText="1"/>
    </xf>
    <xf numFmtId="0" fontId="5" fillId="0" borderId="90" xfId="0" applyFont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4" fillId="0" borderId="118" xfId="0" applyFont="1" applyBorder="1" applyAlignment="1">
      <alignment vertical="center"/>
    </xf>
    <xf numFmtId="0" fontId="5" fillId="0" borderId="121" xfId="0" applyFont="1" applyBorder="1" applyAlignment="1">
      <alignment vertical="center"/>
    </xf>
    <xf numFmtId="0" fontId="4" fillId="3" borderId="11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109" xfId="0" applyFont="1" applyBorder="1" applyAlignment="1">
      <alignment vertical="center" wrapText="1"/>
    </xf>
  </cellXfs>
  <cellStyles count="1">
    <cellStyle name="Normal" xfId="0" builtinId="0"/>
  </cellStyles>
  <dxfs count="615">
    <dxf>
      <fill>
        <patternFill>
          <bgColor rgb="FFCC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FF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FFCC66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CC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CC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CC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</dxfs>
  <tableStyles count="0" defaultTableStyle="TableStyleMedium2" defaultPivotStyle="PivotStyleLight16"/>
  <colors>
    <mruColors>
      <color rgb="FFFFCC66"/>
      <color rgb="FFCCFF99"/>
      <color rgb="FFCCFF66"/>
      <color rgb="FFFFCCFF"/>
      <color rgb="FFCCFFFF"/>
      <color rgb="FFEAEAEA"/>
      <color rgb="FFFFFF99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9.jpeg"/><Relationship Id="rId1" Type="http://schemas.openxmlformats.org/officeDocument/2006/relationships/image" Target="../media/image7.jpeg"/><Relationship Id="rId5" Type="http://schemas.openxmlformats.org/officeDocument/2006/relationships/image" Target="../media/image12.jpeg"/><Relationship Id="rId4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</xdr:row>
      <xdr:rowOff>95250</xdr:rowOff>
    </xdr:from>
    <xdr:to>
      <xdr:col>2</xdr:col>
      <xdr:colOff>581025</xdr:colOff>
      <xdr:row>5</xdr:row>
      <xdr:rowOff>133350</xdr:rowOff>
    </xdr:to>
    <xdr:pic>
      <xdr:nvPicPr>
        <xdr:cNvPr id="2" name="Image 4" descr="LogoFFGY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95250"/>
          <a:ext cx="11811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114300</xdr:rowOff>
    </xdr:from>
    <xdr:to>
      <xdr:col>1</xdr:col>
      <xdr:colOff>1419225</xdr:colOff>
      <xdr:row>3</xdr:row>
      <xdr:rowOff>152400</xdr:rowOff>
    </xdr:to>
    <xdr:pic>
      <xdr:nvPicPr>
        <xdr:cNvPr id="2" name="Image 4" descr="LogoFFGY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4300"/>
          <a:ext cx="12858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0</xdr:row>
      <xdr:rowOff>142875</xdr:rowOff>
    </xdr:from>
    <xdr:to>
      <xdr:col>11</xdr:col>
      <xdr:colOff>1001395</xdr:colOff>
      <xdr:row>3</xdr:row>
      <xdr:rowOff>188595</xdr:rowOff>
    </xdr:to>
    <xdr:pic>
      <xdr:nvPicPr>
        <xdr:cNvPr id="3" name="Image 2" descr="saut..jp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43475" y="142875"/>
          <a:ext cx="1001395" cy="64579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solidFill>
            <a:srgbClr val="FF0000"/>
          </a:solidFill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85725</xdr:rowOff>
    </xdr:from>
    <xdr:to>
      <xdr:col>1</xdr:col>
      <xdr:colOff>1247775</xdr:colOff>
      <xdr:row>3</xdr:row>
      <xdr:rowOff>123825</xdr:rowOff>
    </xdr:to>
    <xdr:pic>
      <xdr:nvPicPr>
        <xdr:cNvPr id="3" name="Image 4" descr="LogoFFGY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5725"/>
          <a:ext cx="11715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938214</xdr:colOff>
      <xdr:row>0</xdr:row>
      <xdr:rowOff>57149</xdr:rowOff>
    </xdr:from>
    <xdr:to>
      <xdr:col>10</xdr:col>
      <xdr:colOff>1547814</xdr:colOff>
      <xdr:row>3</xdr:row>
      <xdr:rowOff>133349</xdr:rowOff>
    </xdr:to>
    <xdr:pic>
      <xdr:nvPicPr>
        <xdr:cNvPr id="4" name="Image 3" descr="barres.jp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79183" y="57149"/>
          <a:ext cx="609600" cy="671513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solidFill>
            <a:srgbClr val="0000FF"/>
          </a:solidFill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57150</xdr:rowOff>
    </xdr:from>
    <xdr:to>
      <xdr:col>4</xdr:col>
      <xdr:colOff>142875</xdr:colOff>
      <xdr:row>3</xdr:row>
      <xdr:rowOff>190500</xdr:rowOff>
    </xdr:to>
    <xdr:pic>
      <xdr:nvPicPr>
        <xdr:cNvPr id="2" name="Image 4" descr="LogoFFGY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7150"/>
          <a:ext cx="14382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0</xdr:row>
      <xdr:rowOff>104775</xdr:rowOff>
    </xdr:from>
    <xdr:to>
      <xdr:col>15</xdr:col>
      <xdr:colOff>876300</xdr:colOff>
      <xdr:row>3</xdr:row>
      <xdr:rowOff>104775</xdr:rowOff>
    </xdr:to>
    <xdr:pic>
      <xdr:nvPicPr>
        <xdr:cNvPr id="3" name="Image 2" descr="beam.jp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38700" y="104775"/>
          <a:ext cx="876300" cy="6000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solidFill>
            <a:srgbClr val="FF0000"/>
          </a:solidFill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114300</xdr:rowOff>
    </xdr:from>
    <xdr:to>
      <xdr:col>1</xdr:col>
      <xdr:colOff>1419225</xdr:colOff>
      <xdr:row>3</xdr:row>
      <xdr:rowOff>152400</xdr:rowOff>
    </xdr:to>
    <xdr:pic>
      <xdr:nvPicPr>
        <xdr:cNvPr id="2" name="Image 4" descr="LogoFFGY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4300"/>
          <a:ext cx="12858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0</xdr:row>
      <xdr:rowOff>76200</xdr:rowOff>
    </xdr:from>
    <xdr:to>
      <xdr:col>3</xdr:col>
      <xdr:colOff>66675</xdr:colOff>
      <xdr:row>3</xdr:row>
      <xdr:rowOff>123825</xdr:rowOff>
    </xdr:to>
    <xdr:pic>
      <xdr:nvPicPr>
        <xdr:cNvPr id="2" name="Image 4" descr="LogoFFGY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76200"/>
          <a:ext cx="14763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1749725</xdr:colOff>
      <xdr:row>1</xdr:row>
      <xdr:rowOff>5931</xdr:rowOff>
    </xdr:from>
    <xdr:to>
      <xdr:col>15</xdr:col>
      <xdr:colOff>200205</xdr:colOff>
      <xdr:row>2</xdr:row>
      <xdr:rowOff>233812</xdr:rowOff>
    </xdr:to>
    <xdr:pic>
      <xdr:nvPicPr>
        <xdr:cNvPr id="3" name="Image 2" descr="so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032" y="194634"/>
          <a:ext cx="857250" cy="489369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solidFill>
            <a:srgbClr val="0000FF"/>
          </a:solidFill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0</xdr:row>
      <xdr:rowOff>76200</xdr:rowOff>
    </xdr:from>
    <xdr:to>
      <xdr:col>1</xdr:col>
      <xdr:colOff>1600200</xdr:colOff>
      <xdr:row>3</xdr:row>
      <xdr:rowOff>114300</xdr:rowOff>
    </xdr:to>
    <xdr:pic>
      <xdr:nvPicPr>
        <xdr:cNvPr id="2" name="Image 4" descr="LogoFFGY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76200"/>
          <a:ext cx="12858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114300</xdr:rowOff>
    </xdr:from>
    <xdr:to>
      <xdr:col>1</xdr:col>
      <xdr:colOff>1419225</xdr:colOff>
      <xdr:row>3</xdr:row>
      <xdr:rowOff>152400</xdr:rowOff>
    </xdr:to>
    <xdr:pic>
      <xdr:nvPicPr>
        <xdr:cNvPr id="2" name="Image 4" descr="LogoFFGY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4300"/>
          <a:ext cx="12858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161925</xdr:rowOff>
    </xdr:from>
    <xdr:to>
      <xdr:col>1</xdr:col>
      <xdr:colOff>714375</xdr:colOff>
      <xdr:row>4</xdr:row>
      <xdr:rowOff>104775</xdr:rowOff>
    </xdr:to>
    <xdr:pic>
      <xdr:nvPicPr>
        <xdr:cNvPr id="2" name="Image 4" descr="LogoFFGY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61925"/>
          <a:ext cx="1333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130475</xdr:colOff>
      <xdr:row>14</xdr:row>
      <xdr:rowOff>44030</xdr:rowOff>
    </xdr:from>
    <xdr:to>
      <xdr:col>1</xdr:col>
      <xdr:colOff>733425</xdr:colOff>
      <xdr:row>14</xdr:row>
      <xdr:rowOff>400049</xdr:rowOff>
    </xdr:to>
    <xdr:pic>
      <xdr:nvPicPr>
        <xdr:cNvPr id="3" name="Image 2" descr="so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475" y="3568280"/>
          <a:ext cx="602950" cy="356019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solidFill>
            <a:srgbClr val="0000FF"/>
          </a:solidFill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</xdr:col>
      <xdr:colOff>228599</xdr:colOff>
      <xdr:row>11</xdr:row>
      <xdr:rowOff>19050</xdr:rowOff>
    </xdr:from>
    <xdr:to>
      <xdr:col>1</xdr:col>
      <xdr:colOff>581024</xdr:colOff>
      <xdr:row>11</xdr:row>
      <xdr:rowOff>438150</xdr:rowOff>
    </xdr:to>
    <xdr:pic>
      <xdr:nvPicPr>
        <xdr:cNvPr id="4" name="Image 3" descr="barres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90599" y="2628900"/>
          <a:ext cx="352425" cy="4191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solidFill>
            <a:srgbClr val="0000FF"/>
          </a:solidFill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</xdr:col>
      <xdr:colOff>104775</xdr:colOff>
      <xdr:row>10</xdr:row>
      <xdr:rowOff>38100</xdr:rowOff>
    </xdr:from>
    <xdr:to>
      <xdr:col>1</xdr:col>
      <xdr:colOff>685800</xdr:colOff>
      <xdr:row>10</xdr:row>
      <xdr:rowOff>409575</xdr:rowOff>
    </xdr:to>
    <xdr:pic>
      <xdr:nvPicPr>
        <xdr:cNvPr id="5" name="Image 4" descr="saut..jpg"/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66775" y="2190750"/>
          <a:ext cx="581025" cy="3714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solidFill>
            <a:srgbClr val="FF0000"/>
          </a:solidFill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</xdr:col>
      <xdr:colOff>114300</xdr:colOff>
      <xdr:row>12</xdr:row>
      <xdr:rowOff>38101</xdr:rowOff>
    </xdr:from>
    <xdr:to>
      <xdr:col>1</xdr:col>
      <xdr:colOff>723900</xdr:colOff>
      <xdr:row>12</xdr:row>
      <xdr:rowOff>428625</xdr:rowOff>
    </xdr:to>
    <xdr:pic>
      <xdr:nvPicPr>
        <xdr:cNvPr id="6" name="Image 5" descr="beam.jpg"/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76300" y="3105151"/>
          <a:ext cx="609600" cy="39052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solidFill>
            <a:srgbClr val="FF0000"/>
          </a:solidFill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57"/>
  <sheetViews>
    <sheetView tabSelected="1" topLeftCell="A37" workbookViewId="0">
      <selection activeCell="B44" sqref="B44:I48"/>
    </sheetView>
  </sheetViews>
  <sheetFormatPr baseColWidth="10" defaultRowHeight="15" x14ac:dyDescent="0.25"/>
  <cols>
    <col min="1" max="1" width="7.28515625" customWidth="1"/>
    <col min="3" max="16" width="11.42578125" style="275"/>
  </cols>
  <sheetData>
    <row r="1" spans="1:16" s="275" customFormat="1" x14ac:dyDescent="0.25"/>
    <row r="2" spans="1:16" s="275" customFormat="1" x14ac:dyDescent="0.25"/>
    <row r="3" spans="1:16" s="275" customFormat="1" x14ac:dyDescent="0.25">
      <c r="A3" s="30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</row>
    <row r="4" spans="1:16" s="275" customFormat="1" ht="17.25" customHeight="1" x14ac:dyDescent="0.25">
      <c r="A4" s="30"/>
      <c r="B4" s="281"/>
      <c r="G4" s="289"/>
      <c r="H4" s="289"/>
      <c r="I4" s="289"/>
      <c r="J4" s="281"/>
      <c r="K4" s="281"/>
      <c r="L4" s="281"/>
      <c r="M4" s="281"/>
      <c r="N4" s="281"/>
      <c r="O4" s="281"/>
      <c r="P4" s="281"/>
    </row>
    <row r="5" spans="1:16" s="275" customFormat="1" ht="15" customHeight="1" x14ac:dyDescent="0.25">
      <c r="A5" s="30"/>
      <c r="B5" s="281"/>
      <c r="D5" s="469" t="s">
        <v>102</v>
      </c>
      <c r="E5" s="469"/>
      <c r="F5" s="469"/>
      <c r="G5" s="469"/>
      <c r="H5" s="469"/>
      <c r="I5" s="281"/>
      <c r="J5" s="281"/>
      <c r="K5" s="281"/>
      <c r="L5" s="281"/>
      <c r="M5" s="281"/>
      <c r="N5" s="281"/>
      <c r="O5" s="281"/>
      <c r="P5" s="281"/>
    </row>
    <row r="6" spans="1:16" s="275" customFormat="1" ht="15.75" customHeight="1" x14ac:dyDescent="0.25">
      <c r="A6" s="31"/>
      <c r="B6" s="281"/>
      <c r="C6" s="281"/>
      <c r="D6" s="287"/>
      <c r="E6" s="287"/>
      <c r="F6" s="287"/>
      <c r="G6" s="287"/>
      <c r="H6" s="287"/>
      <c r="I6" s="287"/>
      <c r="J6" s="288"/>
      <c r="K6" s="288"/>
      <c r="L6" s="288"/>
      <c r="M6" s="288"/>
      <c r="N6" s="288"/>
      <c r="O6" s="288"/>
      <c r="P6" s="288"/>
    </row>
    <row r="7" spans="1:16" ht="7.5" customHeight="1" x14ac:dyDescent="0.25"/>
    <row r="8" spans="1:16" s="29" customFormat="1" ht="21" customHeight="1" x14ac:dyDescent="0.25">
      <c r="B8" s="392" t="s">
        <v>144</v>
      </c>
      <c r="C8" s="392"/>
      <c r="D8" s="392"/>
      <c r="E8" s="392"/>
      <c r="F8" s="392"/>
      <c r="G8" s="392"/>
      <c r="H8" s="392"/>
      <c r="I8" s="392"/>
    </row>
    <row r="9" spans="1:16" s="279" customFormat="1" ht="40.5" customHeight="1" x14ac:dyDescent="0.2">
      <c r="B9" s="472" t="s">
        <v>139</v>
      </c>
      <c r="C9" s="472"/>
      <c r="D9" s="472"/>
      <c r="E9" s="472"/>
      <c r="F9" s="472"/>
      <c r="G9" s="472"/>
      <c r="H9" s="472"/>
      <c r="I9" s="472"/>
    </row>
    <row r="10" spans="1:16" s="279" customFormat="1" ht="6" customHeight="1" x14ac:dyDescent="0.2">
      <c r="B10" s="380"/>
      <c r="C10" s="380"/>
      <c r="D10" s="380"/>
      <c r="E10" s="380"/>
      <c r="F10" s="380"/>
      <c r="G10" s="380"/>
      <c r="H10" s="380"/>
      <c r="I10" s="380"/>
    </row>
    <row r="11" spans="1:16" s="279" customFormat="1" ht="27" customHeight="1" x14ac:dyDescent="0.2">
      <c r="B11" s="472" t="s">
        <v>115</v>
      </c>
      <c r="C11" s="472"/>
      <c r="D11" s="472"/>
      <c r="E11" s="472"/>
      <c r="F11" s="472"/>
      <c r="G11" s="472"/>
      <c r="H11" s="472"/>
      <c r="I11" s="472"/>
    </row>
    <row r="12" spans="1:16" s="279" customFormat="1" ht="8.25" customHeight="1" x14ac:dyDescent="0.2">
      <c r="B12" s="379"/>
      <c r="C12" s="379"/>
      <c r="D12" s="379"/>
      <c r="E12" s="379"/>
      <c r="F12" s="379"/>
      <c r="G12" s="379"/>
      <c r="H12" s="379"/>
      <c r="I12" s="379"/>
    </row>
    <row r="13" spans="1:16" s="29" customFormat="1" ht="24" customHeight="1" x14ac:dyDescent="0.25">
      <c r="B13" s="473" t="s">
        <v>148</v>
      </c>
      <c r="C13" s="473"/>
      <c r="D13" s="473"/>
      <c r="E13" s="473"/>
      <c r="F13" s="473"/>
      <c r="G13" s="473"/>
      <c r="H13" s="473"/>
      <c r="I13" s="473"/>
    </row>
    <row r="14" spans="1:16" s="279" customFormat="1" ht="6" customHeight="1" x14ac:dyDescent="0.2">
      <c r="B14" s="379"/>
      <c r="C14" s="379"/>
      <c r="D14" s="379"/>
      <c r="E14" s="379"/>
      <c r="F14" s="379"/>
      <c r="G14" s="379"/>
      <c r="H14" s="379"/>
      <c r="I14" s="379"/>
    </row>
    <row r="15" spans="1:16" s="279" customFormat="1" ht="12.75" x14ac:dyDescent="0.2">
      <c r="B15" s="381" t="s">
        <v>116</v>
      </c>
      <c r="C15" s="279" t="s">
        <v>145</v>
      </c>
      <c r="I15" s="379"/>
    </row>
    <row r="16" spans="1:16" s="279" customFormat="1" ht="29.25" customHeight="1" x14ac:dyDescent="0.2">
      <c r="B16" s="379"/>
      <c r="C16" s="474" t="s">
        <v>146</v>
      </c>
      <c r="D16" s="474"/>
      <c r="E16" s="474"/>
      <c r="F16" s="474"/>
      <c r="G16" s="474"/>
      <c r="H16" s="474"/>
      <c r="I16" s="474"/>
    </row>
    <row r="17" spans="2:9" s="279" customFormat="1" ht="27.75" customHeight="1" x14ac:dyDescent="0.2">
      <c r="B17" s="379"/>
      <c r="C17" s="475" t="s">
        <v>147</v>
      </c>
      <c r="D17" s="475"/>
      <c r="E17" s="475"/>
      <c r="F17" s="475"/>
      <c r="G17" s="475"/>
      <c r="H17" s="475"/>
      <c r="I17" s="475"/>
    </row>
    <row r="18" spans="2:9" s="279" customFormat="1" ht="12.75" x14ac:dyDescent="0.2">
      <c r="B18" s="379"/>
      <c r="C18" s="379" t="s">
        <v>131</v>
      </c>
      <c r="D18" s="379"/>
      <c r="E18" s="379"/>
      <c r="F18" s="379"/>
      <c r="G18" s="379"/>
      <c r="H18" s="379"/>
      <c r="I18" s="379"/>
    </row>
    <row r="19" spans="2:9" s="279" customFormat="1" ht="12.75" x14ac:dyDescent="0.2">
      <c r="B19" s="379"/>
      <c r="C19" s="379" t="s">
        <v>132</v>
      </c>
      <c r="D19" s="379"/>
      <c r="E19" s="379"/>
      <c r="F19" s="379"/>
      <c r="G19" s="379"/>
      <c r="H19" s="379"/>
      <c r="I19" s="379"/>
    </row>
    <row r="20" spans="2:9" s="279" customFormat="1" ht="9.75" customHeight="1" x14ac:dyDescent="0.2">
      <c r="B20" s="379"/>
      <c r="C20" s="379"/>
      <c r="D20" s="379"/>
      <c r="E20" s="379"/>
      <c r="F20" s="379"/>
      <c r="G20" s="379"/>
      <c r="H20" s="379"/>
      <c r="I20" s="379"/>
    </row>
    <row r="21" spans="2:9" s="5" customFormat="1" ht="14.25" customHeight="1" x14ac:dyDescent="0.25">
      <c r="C21" s="390" t="s">
        <v>124</v>
      </c>
      <c r="D21" s="391"/>
      <c r="E21" s="253"/>
      <c r="F21" s="253"/>
      <c r="G21" s="253"/>
      <c r="H21" s="253"/>
      <c r="I21" s="253"/>
    </row>
    <row r="22" spans="2:9" s="29" customFormat="1" ht="15.75" customHeight="1" x14ac:dyDescent="0.25">
      <c r="B22" s="394" t="s">
        <v>117</v>
      </c>
      <c r="C22" s="392" t="s">
        <v>150</v>
      </c>
    </row>
    <row r="23" spans="2:9" s="279" customFormat="1" ht="12.75" x14ac:dyDescent="0.2">
      <c r="C23" s="470" t="s">
        <v>134</v>
      </c>
      <c r="D23" s="386" t="s">
        <v>119</v>
      </c>
      <c r="E23" s="382" t="s">
        <v>118</v>
      </c>
    </row>
    <row r="24" spans="2:9" s="279" customFormat="1" ht="12.75" x14ac:dyDescent="0.2">
      <c r="C24" s="470"/>
      <c r="D24" s="383" t="s">
        <v>121</v>
      </c>
      <c r="E24" s="382" t="s">
        <v>122</v>
      </c>
    </row>
    <row r="25" spans="2:9" s="279" customFormat="1" ht="12.75" x14ac:dyDescent="0.2">
      <c r="C25" s="470"/>
      <c r="D25" s="384" t="s">
        <v>91</v>
      </c>
      <c r="E25" s="382" t="s">
        <v>123</v>
      </c>
    </row>
    <row r="26" spans="2:9" s="279" customFormat="1" ht="12.75" x14ac:dyDescent="0.2">
      <c r="C26" s="470"/>
      <c r="D26" s="385" t="s">
        <v>89</v>
      </c>
    </row>
    <row r="27" spans="2:9" s="279" customFormat="1" ht="9" customHeight="1" x14ac:dyDescent="0.2"/>
    <row r="28" spans="2:9" s="279" customFormat="1" ht="12.75" x14ac:dyDescent="0.2">
      <c r="B28" s="374" t="s">
        <v>129</v>
      </c>
      <c r="D28" s="279" t="s">
        <v>125</v>
      </c>
    </row>
    <row r="29" spans="2:9" s="279" customFormat="1" ht="12.75" x14ac:dyDescent="0.2">
      <c r="D29" s="279" t="s">
        <v>126</v>
      </c>
    </row>
    <row r="30" spans="2:9" s="279" customFormat="1" ht="12.75" x14ac:dyDescent="0.2">
      <c r="D30" s="471" t="s">
        <v>127</v>
      </c>
      <c r="E30" s="471"/>
      <c r="G30" s="471" t="s">
        <v>128</v>
      </c>
      <c r="H30" s="471"/>
    </row>
    <row r="31" spans="2:9" s="279" customFormat="1" ht="12.75" x14ac:dyDescent="0.2">
      <c r="D31" s="386" t="s">
        <v>119</v>
      </c>
      <c r="E31" s="387" t="s">
        <v>135</v>
      </c>
      <c r="G31" s="386" t="s">
        <v>119</v>
      </c>
      <c r="H31" s="387" t="s">
        <v>138</v>
      </c>
    </row>
    <row r="32" spans="2:9" s="279" customFormat="1" ht="12.75" x14ac:dyDescent="0.2">
      <c r="D32" s="383" t="s">
        <v>121</v>
      </c>
      <c r="E32" s="387" t="s">
        <v>136</v>
      </c>
      <c r="G32" s="383" t="s">
        <v>121</v>
      </c>
      <c r="H32" s="387" t="s">
        <v>135</v>
      </c>
    </row>
    <row r="33" spans="2:9" s="279" customFormat="1" ht="12.75" x14ac:dyDescent="0.2">
      <c r="D33" s="384" t="s">
        <v>91</v>
      </c>
      <c r="E33" s="387" t="s">
        <v>137</v>
      </c>
      <c r="G33" s="384" t="s">
        <v>91</v>
      </c>
      <c r="H33" s="387" t="s">
        <v>136</v>
      </c>
    </row>
    <row r="34" spans="2:9" s="279" customFormat="1" ht="12.75" x14ac:dyDescent="0.2">
      <c r="D34" s="385" t="s">
        <v>89</v>
      </c>
      <c r="E34" s="387">
        <v>0</v>
      </c>
      <c r="G34" s="388"/>
    </row>
    <row r="35" spans="2:9" s="279" customFormat="1" ht="6" customHeight="1" x14ac:dyDescent="0.2"/>
    <row r="36" spans="2:9" s="279" customFormat="1" ht="12.75" x14ac:dyDescent="0.2">
      <c r="D36" s="279" t="s">
        <v>130</v>
      </c>
    </row>
    <row r="37" spans="2:9" s="279" customFormat="1" ht="5.25" customHeight="1" x14ac:dyDescent="0.2"/>
    <row r="38" spans="2:9" s="5" customFormat="1" ht="51.75" customHeight="1" x14ac:dyDescent="0.25">
      <c r="C38" s="468" t="s">
        <v>152</v>
      </c>
      <c r="D38" s="468"/>
      <c r="E38" s="468"/>
      <c r="F38" s="468"/>
      <c r="G38" s="468"/>
      <c r="H38" s="468"/>
      <c r="I38" s="468"/>
    </row>
    <row r="39" spans="2:9" s="5" customFormat="1" ht="11.25" customHeight="1" x14ac:dyDescent="0.25">
      <c r="C39" s="396"/>
      <c r="D39" s="396"/>
      <c r="E39" s="396"/>
      <c r="F39" s="396"/>
      <c r="G39" s="396"/>
      <c r="H39" s="396"/>
      <c r="I39" s="396"/>
    </row>
    <row r="40" spans="2:9" s="279" customFormat="1" ht="24" customHeight="1" x14ac:dyDescent="0.2">
      <c r="B40" s="389" t="s">
        <v>140</v>
      </c>
      <c r="D40" s="466" t="s">
        <v>141</v>
      </c>
      <c r="E40" s="466"/>
      <c r="F40" s="466"/>
      <c r="G40" s="466"/>
      <c r="H40" s="466"/>
      <c r="I40" s="466"/>
    </row>
    <row r="41" spans="2:9" s="279" customFormat="1" ht="13.5" customHeight="1" x14ac:dyDescent="0.2">
      <c r="D41" s="466" t="s">
        <v>143</v>
      </c>
      <c r="E41" s="466"/>
      <c r="F41" s="466"/>
      <c r="G41" s="466"/>
      <c r="H41" s="466"/>
      <c r="I41" s="466"/>
    </row>
    <row r="42" spans="2:9" s="279" customFormat="1" ht="13.5" customHeight="1" x14ac:dyDescent="0.2">
      <c r="D42" s="466" t="s">
        <v>142</v>
      </c>
      <c r="E42" s="466"/>
      <c r="F42" s="466"/>
      <c r="G42" s="466"/>
      <c r="H42" s="466"/>
      <c r="I42" s="466"/>
    </row>
    <row r="43" spans="2:9" s="279" customFormat="1" ht="6" customHeight="1" x14ac:dyDescent="0.2"/>
    <row r="44" spans="2:9" s="5" customFormat="1" ht="15.75" customHeight="1" x14ac:dyDescent="0.25">
      <c r="C44" s="390" t="s">
        <v>133</v>
      </c>
      <c r="D44" s="391"/>
      <c r="E44" s="253"/>
      <c r="F44" s="253"/>
      <c r="G44" s="253"/>
      <c r="H44" s="253"/>
      <c r="I44" s="253"/>
    </row>
    <row r="45" spans="2:9" s="279" customFormat="1" ht="14.25" customHeight="1" x14ac:dyDescent="0.2">
      <c r="B45" s="381" t="s">
        <v>117</v>
      </c>
      <c r="C45" s="379" t="s">
        <v>149</v>
      </c>
    </row>
    <row r="46" spans="2:9" s="5" customFormat="1" ht="15" customHeight="1" x14ac:dyDescent="0.25">
      <c r="C46" s="253" t="s">
        <v>260</v>
      </c>
    </row>
    <row r="47" spans="2:9" s="5" customFormat="1" ht="15" customHeight="1" x14ac:dyDescent="0.25">
      <c r="C47" s="253" t="s">
        <v>262</v>
      </c>
    </row>
    <row r="48" spans="2:9" s="5" customFormat="1" ht="15" customHeight="1" x14ac:dyDescent="0.25">
      <c r="C48" s="253" t="s">
        <v>261</v>
      </c>
    </row>
    <row r="49" spans="2:9" s="279" customFormat="1" ht="16.5" customHeight="1" x14ac:dyDescent="0.2">
      <c r="B49" s="374"/>
      <c r="C49" s="379"/>
      <c r="D49" s="393"/>
    </row>
    <row r="50" spans="2:9" s="279" customFormat="1" ht="12.75" x14ac:dyDescent="0.2">
      <c r="B50" s="374"/>
      <c r="C50" s="379"/>
    </row>
    <row r="51" spans="2:9" s="279" customFormat="1" ht="12.75" customHeight="1" x14ac:dyDescent="0.2">
      <c r="B51" s="374"/>
      <c r="C51" s="379"/>
      <c r="D51" s="388"/>
      <c r="E51" s="377"/>
      <c r="F51" s="377"/>
      <c r="G51" s="377"/>
      <c r="H51" s="377"/>
      <c r="I51" s="377"/>
    </row>
    <row r="52" spans="2:9" s="279" customFormat="1" ht="12.75" customHeight="1" x14ac:dyDescent="0.2">
      <c r="B52" s="374"/>
      <c r="C52" s="379"/>
      <c r="D52" s="388"/>
      <c r="E52" s="467"/>
      <c r="F52" s="467"/>
      <c r="G52" s="467"/>
      <c r="H52" s="467"/>
      <c r="I52" s="467"/>
    </row>
    <row r="53" spans="2:9" s="245" customFormat="1" ht="12.75" customHeight="1" x14ac:dyDescent="0.25">
      <c r="C53" s="378"/>
      <c r="D53" s="388"/>
      <c r="E53" s="467"/>
      <c r="F53" s="467"/>
      <c r="G53" s="467"/>
      <c r="H53" s="467"/>
      <c r="I53" s="467"/>
    </row>
    <row r="54" spans="2:9" ht="11.25" customHeight="1" x14ac:dyDescent="0.25"/>
    <row r="55" spans="2:9" ht="15" customHeight="1" x14ac:dyDescent="0.25">
      <c r="B55" s="389"/>
      <c r="C55" s="279"/>
      <c r="D55" s="466"/>
      <c r="E55" s="466"/>
      <c r="F55" s="466"/>
      <c r="G55" s="466"/>
      <c r="H55" s="466"/>
      <c r="I55" s="466"/>
    </row>
    <row r="56" spans="2:9" ht="15" customHeight="1" x14ac:dyDescent="0.25">
      <c r="B56" s="279"/>
      <c r="C56" s="279"/>
      <c r="D56" s="466"/>
      <c r="E56" s="466"/>
      <c r="F56" s="466"/>
      <c r="G56" s="466"/>
      <c r="H56" s="466"/>
      <c r="I56" s="466"/>
    </row>
    <row r="57" spans="2:9" x14ac:dyDescent="0.25">
      <c r="B57" s="279"/>
      <c r="C57" s="279"/>
    </row>
  </sheetData>
  <mergeCells count="17">
    <mergeCell ref="C38:I38"/>
    <mergeCell ref="D5:H5"/>
    <mergeCell ref="C23:C26"/>
    <mergeCell ref="D30:E30"/>
    <mergeCell ref="G30:H30"/>
    <mergeCell ref="B9:I9"/>
    <mergeCell ref="B11:I11"/>
    <mergeCell ref="B13:I13"/>
    <mergeCell ref="C16:I16"/>
    <mergeCell ref="C17:I17"/>
    <mergeCell ref="D56:I56"/>
    <mergeCell ref="D40:I40"/>
    <mergeCell ref="D41:I41"/>
    <mergeCell ref="D42:I42"/>
    <mergeCell ref="D55:I55"/>
    <mergeCell ref="E52:I52"/>
    <mergeCell ref="E53:I53"/>
  </mergeCells>
  <conditionalFormatting sqref="C3 C6">
    <cfRule type="cellIs" dxfId="536" priority="3" operator="equal">
      <formula>1</formula>
    </cfRule>
  </conditionalFormatting>
  <conditionalFormatting sqref="H3 H6">
    <cfRule type="cellIs" dxfId="535" priority="2" operator="equal">
      <formula>1</formula>
    </cfRule>
  </conditionalFormatting>
  <pageMargins left="0.11811023622047245" right="0.11811023622047245" top="0.35433070866141736" bottom="0.15748031496062992" header="0.31496062992125984" footer="0.31496062992125984"/>
  <pageSetup paperSize="9" orientation="portrait" r:id="rId1"/>
  <headerFooter scaleWithDoc="0">
    <oddFooter>&amp;L&amp;"-,Italique"&amp;8Programme Jeunesse PAS GAF &amp;R&amp;"-,Italique"&amp;8&amp;K00-022MC-EGM-MW 09/17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X23"/>
  <sheetViews>
    <sheetView zoomScale="98" zoomScaleNormal="98" workbookViewId="0">
      <selection activeCell="B9" sqref="B9:X17"/>
    </sheetView>
  </sheetViews>
  <sheetFormatPr baseColWidth="10" defaultRowHeight="15.75" x14ac:dyDescent="0.25"/>
  <cols>
    <col min="1" max="1" width="2.28515625" style="31" customWidth="1"/>
    <col min="2" max="2" width="27.140625" style="1" customWidth="1"/>
    <col min="3" max="6" width="2.42578125" style="10" customWidth="1"/>
    <col min="7" max="7" width="26.140625" style="1" customWidth="1"/>
    <col min="8" max="11" width="2.42578125" style="10" customWidth="1"/>
    <col min="12" max="12" width="15.5703125" style="1" customWidth="1"/>
    <col min="13" max="15" width="2.42578125" style="10" customWidth="1"/>
    <col min="16" max="16" width="26.140625" style="1" customWidth="1"/>
    <col min="17" max="20" width="2.42578125" style="10" customWidth="1"/>
    <col min="21" max="21" width="19.140625" style="1" customWidth="1"/>
    <col min="22" max="24" width="2.42578125" style="10" customWidth="1"/>
  </cols>
  <sheetData>
    <row r="1" spans="1:24" ht="15" x14ac:dyDescent="0.25">
      <c r="A1" s="30"/>
      <c r="B1" s="10"/>
      <c r="G1" s="10"/>
      <c r="L1" s="10"/>
      <c r="P1" s="10"/>
      <c r="U1" s="10"/>
    </row>
    <row r="2" spans="1:24" ht="17.25" customHeight="1" x14ac:dyDescent="0.25">
      <c r="A2" s="30"/>
      <c r="B2" s="10"/>
      <c r="C2" s="489" t="s">
        <v>102</v>
      </c>
      <c r="D2" s="489"/>
      <c r="E2" s="489"/>
      <c r="F2" s="489"/>
      <c r="G2" s="489"/>
      <c r="H2" s="489"/>
      <c r="I2" s="489"/>
      <c r="J2" s="489"/>
      <c r="K2" s="489"/>
      <c r="L2" s="195"/>
      <c r="M2" s="474" t="s">
        <v>71</v>
      </c>
      <c r="N2" s="474"/>
      <c r="O2" s="474"/>
      <c r="P2" s="230">
        <f>'Récap %'!C6</f>
        <v>0</v>
      </c>
      <c r="Q2" s="216"/>
      <c r="R2" s="474" t="s">
        <v>75</v>
      </c>
      <c r="S2" s="474"/>
      <c r="T2" s="474"/>
      <c r="U2" s="474">
        <f>'Récap %'!F6</f>
        <v>0</v>
      </c>
      <c r="V2" s="474"/>
      <c r="W2" s="474"/>
      <c r="X2" s="474"/>
    </row>
    <row r="3" spans="1:24" ht="15" customHeight="1" x14ac:dyDescent="0.25">
      <c r="A3" s="30"/>
      <c r="B3" s="10"/>
      <c r="G3" s="10"/>
      <c r="L3" s="10"/>
      <c r="M3" s="474" t="s">
        <v>72</v>
      </c>
      <c r="N3" s="474"/>
      <c r="O3" s="474"/>
      <c r="P3" s="197">
        <f>'Récap %'!C7</f>
        <v>0</v>
      </c>
      <c r="Q3" s="216"/>
      <c r="R3" s="474" t="s">
        <v>74</v>
      </c>
      <c r="S3" s="474"/>
      <c r="T3" s="474"/>
      <c r="U3" s="474">
        <f>'Récap %'!F7</f>
        <v>0</v>
      </c>
      <c r="V3" s="474"/>
      <c r="W3" s="474"/>
      <c r="X3" s="474"/>
    </row>
    <row r="4" spans="1:24" ht="15.75" customHeight="1" x14ac:dyDescent="0.25">
      <c r="B4" s="10"/>
      <c r="D4" s="488" t="s">
        <v>43</v>
      </c>
      <c r="E4" s="488"/>
      <c r="F4" s="488"/>
      <c r="G4" s="488"/>
      <c r="H4" s="488"/>
      <c r="I4" s="488"/>
      <c r="J4" s="488"/>
      <c r="K4" s="488"/>
      <c r="L4" s="196"/>
      <c r="M4" s="486" t="s">
        <v>73</v>
      </c>
      <c r="N4" s="486"/>
      <c r="O4" s="486"/>
      <c r="P4" s="197">
        <f>'Récap %'!C8</f>
        <v>0</v>
      </c>
      <c r="Q4" s="216"/>
      <c r="R4" s="197"/>
      <c r="S4" s="197"/>
      <c r="T4" s="197"/>
      <c r="U4" s="197"/>
      <c r="V4" s="197"/>
      <c r="W4" s="197"/>
      <c r="X4" s="197"/>
    </row>
    <row r="5" spans="1:24" s="2" customFormat="1" ht="17.25" customHeight="1" x14ac:dyDescent="0.25">
      <c r="A5" s="31"/>
      <c r="C5" s="10"/>
      <c r="D5" s="10"/>
      <c r="E5" s="10"/>
      <c r="F5" s="10"/>
      <c r="G5" s="25"/>
      <c r="H5" s="10"/>
      <c r="I5" s="10"/>
      <c r="J5" s="10"/>
      <c r="K5" s="10"/>
      <c r="L5" s="10"/>
      <c r="M5" s="10"/>
      <c r="N5" s="10"/>
      <c r="O5" s="10"/>
      <c r="Q5" s="10"/>
      <c r="R5" s="10"/>
      <c r="S5" s="10"/>
      <c r="T5" s="10"/>
      <c r="U5" s="10"/>
      <c r="V5" s="10"/>
      <c r="W5" s="10"/>
      <c r="X5" s="10"/>
    </row>
    <row r="6" spans="1:24" s="4" customFormat="1" x14ac:dyDescent="0.25">
      <c r="A6" s="32"/>
      <c r="B6" s="480" t="s">
        <v>5</v>
      </c>
      <c r="C6" s="481"/>
      <c r="D6" s="481"/>
      <c r="E6" s="481"/>
      <c r="F6" s="482"/>
      <c r="G6" s="480" t="s">
        <v>6</v>
      </c>
      <c r="H6" s="481"/>
      <c r="I6" s="481"/>
      <c r="J6" s="481"/>
      <c r="K6" s="481"/>
      <c r="L6" s="481"/>
      <c r="M6" s="481"/>
      <c r="N6" s="481"/>
      <c r="O6" s="482"/>
      <c r="P6" s="477" t="s">
        <v>7</v>
      </c>
      <c r="Q6" s="478"/>
      <c r="R6" s="478"/>
      <c r="S6" s="478"/>
      <c r="T6" s="478"/>
      <c r="U6" s="478"/>
      <c r="V6" s="478"/>
      <c r="W6" s="478"/>
      <c r="X6" s="479"/>
    </row>
    <row r="7" spans="1:24" s="4" customFormat="1" ht="18.75" customHeight="1" x14ac:dyDescent="0.25">
      <c r="A7" s="32"/>
      <c r="B7" s="257" t="s">
        <v>45</v>
      </c>
      <c r="G7" s="483" t="s">
        <v>46</v>
      </c>
      <c r="H7" s="484"/>
      <c r="I7" s="484"/>
      <c r="J7" s="484"/>
      <c r="K7" s="484"/>
      <c r="L7" s="484"/>
      <c r="M7" s="484"/>
      <c r="N7" s="484"/>
      <c r="O7" s="485"/>
      <c r="P7" s="483" t="s">
        <v>46</v>
      </c>
      <c r="Q7" s="484"/>
      <c r="R7" s="484"/>
      <c r="S7" s="484"/>
      <c r="T7" s="484"/>
      <c r="U7" s="484"/>
      <c r="V7" s="484"/>
      <c r="W7" s="484"/>
      <c r="X7" s="485"/>
    </row>
    <row r="8" spans="1:24" s="4" customFormat="1" ht="22.5" x14ac:dyDescent="0.25">
      <c r="A8" s="32"/>
      <c r="B8" s="141" t="s">
        <v>31</v>
      </c>
      <c r="C8" s="98" t="s">
        <v>90</v>
      </c>
      <c r="D8" s="98" t="s">
        <v>67</v>
      </c>
      <c r="E8" s="72" t="s">
        <v>68</v>
      </c>
      <c r="F8" s="79" t="s">
        <v>69</v>
      </c>
      <c r="G8" s="141" t="s">
        <v>31</v>
      </c>
      <c r="H8" s="98" t="s">
        <v>90</v>
      </c>
      <c r="I8" s="98" t="s">
        <v>67</v>
      </c>
      <c r="J8" s="72" t="s">
        <v>68</v>
      </c>
      <c r="K8" s="79" t="s">
        <v>69</v>
      </c>
      <c r="L8" s="173" t="s">
        <v>32</v>
      </c>
      <c r="M8" s="98" t="s">
        <v>67</v>
      </c>
      <c r="N8" s="72" t="s">
        <v>68</v>
      </c>
      <c r="O8" s="73" t="s">
        <v>69</v>
      </c>
      <c r="P8" s="141" t="s">
        <v>31</v>
      </c>
      <c r="Q8" s="98" t="s">
        <v>90</v>
      </c>
      <c r="R8" s="98" t="s">
        <v>67</v>
      </c>
      <c r="S8" s="72" t="s">
        <v>68</v>
      </c>
      <c r="T8" s="160" t="s">
        <v>69</v>
      </c>
      <c r="U8" s="142" t="s">
        <v>32</v>
      </c>
      <c r="V8" s="98" t="s">
        <v>67</v>
      </c>
      <c r="W8" s="72" t="s">
        <v>68</v>
      </c>
      <c r="X8" s="73" t="s">
        <v>69</v>
      </c>
    </row>
    <row r="9" spans="1:24" s="5" customFormat="1" ht="28.5" customHeight="1" x14ac:dyDescent="0.25">
      <c r="A9" s="476" t="s">
        <v>63</v>
      </c>
      <c r="B9" s="227" t="s">
        <v>223</v>
      </c>
      <c r="C9" s="456"/>
      <c r="D9" s="456"/>
      <c r="E9" s="457"/>
      <c r="F9" s="119"/>
      <c r="G9" s="407" t="s">
        <v>224</v>
      </c>
      <c r="H9" s="38"/>
      <c r="I9" s="38"/>
      <c r="J9" s="39"/>
      <c r="K9" s="50">
        <v>1</v>
      </c>
      <c r="L9" s="136"/>
      <c r="M9" s="60"/>
      <c r="N9" s="60"/>
      <c r="O9" s="60"/>
      <c r="P9" s="12" t="s">
        <v>225</v>
      </c>
      <c r="Q9" s="38"/>
      <c r="R9" s="38"/>
      <c r="S9" s="39"/>
      <c r="T9" s="50"/>
      <c r="U9" s="136"/>
      <c r="V9" s="60"/>
      <c r="W9" s="60"/>
      <c r="X9" s="61"/>
    </row>
    <row r="10" spans="1:24" s="5" customFormat="1" ht="51" x14ac:dyDescent="0.25">
      <c r="A10" s="476"/>
      <c r="B10" s="408" t="s">
        <v>226</v>
      </c>
      <c r="C10" s="144"/>
      <c r="D10" s="144"/>
      <c r="E10" s="145"/>
      <c r="F10" s="146"/>
      <c r="G10" s="23" t="s">
        <v>227</v>
      </c>
      <c r="H10" s="147"/>
      <c r="I10" s="147"/>
      <c r="J10" s="148"/>
      <c r="K10" s="149">
        <v>1</v>
      </c>
      <c r="L10" s="170"/>
      <c r="M10" s="64"/>
      <c r="N10" s="64"/>
      <c r="O10" s="64"/>
      <c r="P10" s="271" t="s">
        <v>228</v>
      </c>
      <c r="Q10" s="147"/>
      <c r="R10" s="147"/>
      <c r="S10" s="148"/>
      <c r="T10" s="149"/>
      <c r="U10" s="170"/>
      <c r="V10" s="64"/>
      <c r="W10" s="64"/>
      <c r="X10" s="65"/>
    </row>
    <row r="11" spans="1:24" s="5" customFormat="1" ht="63.75" x14ac:dyDescent="0.25">
      <c r="A11" s="476" t="s">
        <v>64</v>
      </c>
      <c r="B11" s="272" t="s">
        <v>229</v>
      </c>
      <c r="C11" s="38"/>
      <c r="D11" s="38"/>
      <c r="E11" s="452"/>
      <c r="F11" s="124"/>
      <c r="G11" s="290" t="s">
        <v>110</v>
      </c>
      <c r="H11" s="456"/>
      <c r="I11" s="456"/>
      <c r="J11" s="145"/>
      <c r="K11" s="146">
        <v>1</v>
      </c>
      <c r="L11" s="137"/>
      <c r="M11" s="58"/>
      <c r="N11" s="58"/>
      <c r="O11" s="58"/>
      <c r="P11" s="273" t="s">
        <v>230</v>
      </c>
      <c r="Q11" s="144"/>
      <c r="R11" s="144"/>
      <c r="S11" s="145"/>
      <c r="T11" s="146"/>
      <c r="U11" s="137"/>
      <c r="V11" s="58"/>
      <c r="W11" s="58"/>
      <c r="X11" s="62"/>
    </row>
    <row r="12" spans="1:24" s="5" customFormat="1" ht="25.5" x14ac:dyDescent="0.25">
      <c r="A12" s="476"/>
      <c r="B12" s="528"/>
      <c r="C12" s="132"/>
      <c r="D12" s="132"/>
      <c r="E12" s="132"/>
      <c r="F12" s="132"/>
      <c r="G12" s="528"/>
      <c r="H12" s="132"/>
      <c r="I12" s="132"/>
      <c r="J12" s="132"/>
      <c r="K12" s="439"/>
      <c r="L12" s="131" t="s">
        <v>85</v>
      </c>
      <c r="M12" s="174"/>
      <c r="N12" s="174"/>
      <c r="O12" s="175">
        <v>1</v>
      </c>
      <c r="P12" s="282" t="s">
        <v>44</v>
      </c>
      <c r="Q12" s="48"/>
      <c r="R12" s="48"/>
      <c r="S12" s="49"/>
      <c r="T12" s="172"/>
      <c r="U12" s="125"/>
      <c r="V12" s="64"/>
      <c r="W12" s="64"/>
      <c r="X12" s="65"/>
    </row>
    <row r="13" spans="1:24" s="5" customFormat="1" ht="51" customHeight="1" x14ac:dyDescent="0.25">
      <c r="A13" s="476" t="s">
        <v>65</v>
      </c>
      <c r="B13" s="273" t="s">
        <v>162</v>
      </c>
      <c r="C13" s="456"/>
      <c r="D13" s="456"/>
      <c r="E13" s="457"/>
      <c r="F13" s="119"/>
      <c r="G13" s="273" t="s">
        <v>231</v>
      </c>
      <c r="H13" s="456"/>
      <c r="I13" s="456"/>
      <c r="J13" s="457"/>
      <c r="K13" s="119">
        <v>1</v>
      </c>
      <c r="L13" s="171"/>
      <c r="M13" s="58"/>
      <c r="N13" s="60"/>
      <c r="O13" s="61"/>
      <c r="P13" s="169" t="s">
        <v>232</v>
      </c>
      <c r="Q13" s="454"/>
      <c r="R13" s="454"/>
      <c r="S13" s="452"/>
      <c r="T13" s="124"/>
      <c r="U13" s="171" t="s">
        <v>233</v>
      </c>
      <c r="V13" s="38"/>
      <c r="W13" s="452"/>
      <c r="X13" s="129"/>
    </row>
    <row r="14" spans="1:24" s="5" customFormat="1" ht="74.25" customHeight="1" x14ac:dyDescent="0.25">
      <c r="A14" s="476"/>
      <c r="B14" s="274" t="s">
        <v>234</v>
      </c>
      <c r="C14" s="456"/>
      <c r="D14" s="456"/>
      <c r="E14" s="457"/>
      <c r="F14" s="119"/>
      <c r="G14" s="274" t="s">
        <v>235</v>
      </c>
      <c r="H14" s="116"/>
      <c r="I14" s="116"/>
      <c r="J14" s="117"/>
      <c r="K14" s="118">
        <v>1</v>
      </c>
      <c r="L14" s="121"/>
      <c r="M14" s="58"/>
      <c r="N14" s="58"/>
      <c r="O14" s="62"/>
      <c r="P14" s="27"/>
      <c r="Q14" s="70"/>
      <c r="R14" s="70"/>
      <c r="S14" s="70"/>
      <c r="T14" s="70"/>
      <c r="U14" s="120"/>
      <c r="V14" s="70"/>
      <c r="W14" s="70"/>
      <c r="X14" s="71"/>
    </row>
    <row r="15" spans="1:24" s="5" customFormat="1" ht="29.25" customHeight="1" x14ac:dyDescent="0.25">
      <c r="A15" s="476"/>
      <c r="B15" s="26"/>
      <c r="C15" s="58"/>
      <c r="D15" s="58"/>
      <c r="E15" s="58"/>
      <c r="F15" s="58"/>
      <c r="G15" s="26"/>
      <c r="H15" s="64"/>
      <c r="I15" s="64"/>
      <c r="J15" s="64"/>
      <c r="K15" s="64"/>
      <c r="L15" s="125"/>
      <c r="M15" s="64"/>
      <c r="N15" s="64"/>
      <c r="O15" s="65"/>
      <c r="P15" s="284" t="s">
        <v>48</v>
      </c>
      <c r="Q15" s="174"/>
      <c r="R15" s="174"/>
      <c r="S15" s="174"/>
      <c r="T15" s="176"/>
      <c r="U15" s="125" t="s">
        <v>47</v>
      </c>
      <c r="V15" s="176"/>
      <c r="W15" s="176"/>
      <c r="X15" s="175"/>
    </row>
    <row r="16" spans="1:24" s="5" customFormat="1" x14ac:dyDescent="0.25">
      <c r="A16" s="31"/>
      <c r="B16" s="431" t="s">
        <v>70</v>
      </c>
      <c r="C16" s="529">
        <f>PRODUCT(C17,C18)</f>
        <v>0</v>
      </c>
      <c r="D16" s="529">
        <f>PRODUCT(D17,D18)</f>
        <v>0</v>
      </c>
      <c r="E16" s="529">
        <f>PRODUCT(E17,E18)</f>
        <v>0</v>
      </c>
      <c r="F16" s="530">
        <f>PRODUCT(F17,F18)</f>
        <v>0</v>
      </c>
      <c r="G16" s="12"/>
      <c r="H16" s="531">
        <f>PRODUCT(H17,H18)</f>
        <v>0</v>
      </c>
      <c r="I16" s="531">
        <f>PRODUCT(I17,I18)</f>
        <v>0</v>
      </c>
      <c r="J16" s="531">
        <f>PRODUCT(J17,J18)</f>
        <v>0</v>
      </c>
      <c r="K16" s="532">
        <f>PRODUCT(K17,K18)</f>
        <v>20</v>
      </c>
      <c r="L16" s="533" t="s">
        <v>70</v>
      </c>
      <c r="M16" s="534">
        <f>PRODUCT(M17,M18)</f>
        <v>0</v>
      </c>
      <c r="N16" s="534">
        <f>PRODUCT(N17,N18)</f>
        <v>0</v>
      </c>
      <c r="O16" s="535">
        <f>PRODUCT(O17,O18)</f>
        <v>4</v>
      </c>
      <c r="P16" s="12"/>
      <c r="Q16" s="534">
        <f>PRODUCT(Q17,Q18)</f>
        <v>0</v>
      </c>
      <c r="R16" s="534">
        <f>PRODUCT(R17,R18)</f>
        <v>0</v>
      </c>
      <c r="S16" s="534">
        <f>PRODUCT(S17,S18)</f>
        <v>0</v>
      </c>
      <c r="T16" s="536">
        <f>PRODUCT(T17,T18)</f>
        <v>0</v>
      </c>
      <c r="U16" s="533" t="s">
        <v>70</v>
      </c>
      <c r="V16" s="534">
        <f>PRODUCT(V17,V18)</f>
        <v>0</v>
      </c>
      <c r="W16" s="534">
        <f>PRODUCT(W17,W18)</f>
        <v>0</v>
      </c>
      <c r="X16" s="535">
        <f>PRODUCT(X17,X18)</f>
        <v>0</v>
      </c>
    </row>
    <row r="17" spans="1:24" s="310" customFormat="1" ht="15" x14ac:dyDescent="0.25">
      <c r="A17" s="298"/>
      <c r="B17" s="537">
        <f>SUM(D16:F16)</f>
        <v>0</v>
      </c>
      <c r="C17" s="538">
        <v>0</v>
      </c>
      <c r="D17" s="538">
        <v>1</v>
      </c>
      <c r="E17" s="538">
        <v>2</v>
      </c>
      <c r="F17" s="539">
        <v>4</v>
      </c>
      <c r="G17" s="540">
        <f ca="1">G8:G17</f>
        <v>0</v>
      </c>
      <c r="H17" s="541">
        <v>0</v>
      </c>
      <c r="I17" s="541">
        <v>1</v>
      </c>
      <c r="J17" s="541">
        <v>2</v>
      </c>
      <c r="K17" s="541">
        <v>4</v>
      </c>
      <c r="L17" s="309">
        <f>SUM(I16:K16,M16:O16)</f>
        <v>24</v>
      </c>
      <c r="M17" s="542">
        <v>1</v>
      </c>
      <c r="N17" s="542">
        <v>2</v>
      </c>
      <c r="O17" s="543">
        <v>4</v>
      </c>
      <c r="P17" s="544"/>
      <c r="Q17" s="545">
        <v>0</v>
      </c>
      <c r="R17" s="545">
        <v>1</v>
      </c>
      <c r="S17" s="545">
        <v>2</v>
      </c>
      <c r="T17" s="545">
        <v>4</v>
      </c>
      <c r="U17" s="309">
        <f>SUM(R16:T16,V16,W16,X16)</f>
        <v>0</v>
      </c>
      <c r="V17" s="542">
        <v>2</v>
      </c>
      <c r="W17" s="542">
        <v>4</v>
      </c>
      <c r="X17" s="543">
        <v>5</v>
      </c>
    </row>
    <row r="18" spans="1:24" s="302" customFormat="1" ht="25.5" customHeight="1" x14ac:dyDescent="0.3">
      <c r="A18" s="299" t="s">
        <v>92</v>
      </c>
      <c r="B18" s="300">
        <f>PRODUCT(B17,B19)</f>
        <v>0</v>
      </c>
      <c r="C18" s="247">
        <f>SUM(C8:C15)</f>
        <v>0</v>
      </c>
      <c r="D18" s="247">
        <f>SUM(D8:D15)</f>
        <v>0</v>
      </c>
      <c r="E18" s="247">
        <f>SUM(E8:E15)</f>
        <v>0</v>
      </c>
      <c r="F18" s="247">
        <f>SUM(F8:F15)</f>
        <v>0</v>
      </c>
      <c r="G18" s="440"/>
      <c r="H18" s="247">
        <f>SUM(H8:H15)</f>
        <v>0</v>
      </c>
      <c r="I18" s="247">
        <f>SUM(I8:I15)</f>
        <v>0</v>
      </c>
      <c r="J18" s="247">
        <f t="shared" ref="J18:K18" si="0">SUM(J8:J15)</f>
        <v>0</v>
      </c>
      <c r="K18" s="247">
        <f t="shared" si="0"/>
        <v>5</v>
      </c>
      <c r="L18" s="300">
        <f>PRODUCT(L17,L19)</f>
        <v>99.600000000000009</v>
      </c>
      <c r="M18" s="247">
        <f>SUM(M8:M15)</f>
        <v>0</v>
      </c>
      <c r="N18" s="247">
        <f t="shared" ref="N18:O18" si="1">SUM(N8:N15)</f>
        <v>0</v>
      </c>
      <c r="O18" s="247">
        <f t="shared" si="1"/>
        <v>1</v>
      </c>
      <c r="P18" s="301"/>
      <c r="Q18" s="247">
        <f>SUM(Q8:Q15)</f>
        <v>0</v>
      </c>
      <c r="R18" s="247">
        <f>SUM(R8:R15)</f>
        <v>0</v>
      </c>
      <c r="S18" s="247">
        <f t="shared" ref="S18:T18" si="2">SUM(S8:S15)</f>
        <v>0</v>
      </c>
      <c r="T18" s="247">
        <f t="shared" si="2"/>
        <v>0</v>
      </c>
      <c r="U18" s="300">
        <f>PRODUCT(U17,U19)</f>
        <v>0</v>
      </c>
      <c r="V18" s="247">
        <f>SUM(V8:V15)</f>
        <v>0</v>
      </c>
      <c r="W18" s="247">
        <f t="shared" ref="W18:X18" si="3">SUM(W8:W15)</f>
        <v>0</v>
      </c>
      <c r="X18" s="247">
        <f t="shared" si="3"/>
        <v>0</v>
      </c>
    </row>
    <row r="19" spans="1:24" s="233" customFormat="1" ht="15.75" customHeight="1" x14ac:dyDescent="0.25">
      <c r="A19" s="8"/>
      <c r="B19" s="291">
        <v>5</v>
      </c>
      <c r="C19" s="231"/>
      <c r="D19" s="231"/>
      <c r="E19" s="231"/>
      <c r="F19" s="231"/>
      <c r="G19" s="234"/>
      <c r="H19" s="438"/>
      <c r="I19" s="438"/>
      <c r="J19" s="438"/>
      <c r="K19" s="438"/>
      <c r="L19" s="291">
        <v>4.1500000000000004</v>
      </c>
      <c r="M19" s="231"/>
      <c r="N19" s="231"/>
      <c r="O19" s="231"/>
      <c r="P19" s="234"/>
      <c r="Q19" s="231"/>
      <c r="R19" s="231"/>
      <c r="S19" s="231"/>
      <c r="T19" s="231"/>
      <c r="U19" s="291">
        <v>3.85</v>
      </c>
      <c r="V19" s="231"/>
      <c r="W19" s="231"/>
      <c r="X19" s="231"/>
    </row>
    <row r="20" spans="1:24" ht="25.5" customHeight="1" x14ac:dyDescent="0.25">
      <c r="B20" s="292">
        <v>20</v>
      </c>
      <c r="L20" s="487" t="s">
        <v>86</v>
      </c>
      <c r="M20" s="487"/>
      <c r="N20" s="487"/>
      <c r="O20" s="487"/>
    </row>
    <row r="21" spans="1:24" x14ac:dyDescent="0.25">
      <c r="B21" s="292"/>
    </row>
    <row r="22" spans="1:24" x14ac:dyDescent="0.25">
      <c r="B22" s="292"/>
    </row>
    <row r="23" spans="1:24" x14ac:dyDescent="0.25">
      <c r="B23" s="292"/>
    </row>
  </sheetData>
  <mergeCells count="18">
    <mergeCell ref="L20:O20"/>
    <mergeCell ref="D4:K4"/>
    <mergeCell ref="R2:T2"/>
    <mergeCell ref="R3:T3"/>
    <mergeCell ref="M2:O2"/>
    <mergeCell ref="C2:K2"/>
    <mergeCell ref="U2:X2"/>
    <mergeCell ref="M3:O3"/>
    <mergeCell ref="U3:X3"/>
    <mergeCell ref="A13:A15"/>
    <mergeCell ref="A9:A10"/>
    <mergeCell ref="A11:A12"/>
    <mergeCell ref="P6:X6"/>
    <mergeCell ref="G6:O6"/>
    <mergeCell ref="B6:F6"/>
    <mergeCell ref="G7:O7"/>
    <mergeCell ref="P7:X7"/>
    <mergeCell ref="M4:O4"/>
  </mergeCells>
  <conditionalFormatting sqref="D9:D14">
    <cfRule type="cellIs" dxfId="534" priority="103" operator="equal">
      <formula>1</formula>
    </cfRule>
    <cfRule type="containsText" dxfId="533" priority="105" operator="containsText" text="1">
      <formula>NOT(ISERROR(SEARCH("1",D9)))</formula>
    </cfRule>
  </conditionalFormatting>
  <conditionalFormatting sqref="E9:E14">
    <cfRule type="cellIs" dxfId="532" priority="102" operator="equal">
      <formula>1</formula>
    </cfRule>
    <cfRule type="containsText" dxfId="531" priority="104" operator="containsText" text="1">
      <formula>NOT(ISERROR(SEARCH("1",E9)))</formula>
    </cfRule>
  </conditionalFormatting>
  <conditionalFormatting sqref="F9:F14">
    <cfRule type="cellIs" dxfId="530" priority="101" operator="equal">
      <formula>1</formula>
    </cfRule>
  </conditionalFormatting>
  <conditionalFormatting sqref="D15">
    <cfRule type="cellIs" dxfId="529" priority="93" operator="equal">
      <formula>1</formula>
    </cfRule>
    <cfRule type="containsText" dxfId="528" priority="95" operator="containsText" text="1">
      <formula>NOT(ISERROR(SEARCH("1",D15)))</formula>
    </cfRule>
  </conditionalFormatting>
  <conditionalFormatting sqref="E15">
    <cfRule type="cellIs" dxfId="527" priority="92" operator="equal">
      <formula>1</formula>
    </cfRule>
    <cfRule type="containsText" dxfId="526" priority="94" operator="containsText" text="1">
      <formula>NOT(ISERROR(SEARCH("1",E15)))</formula>
    </cfRule>
  </conditionalFormatting>
  <conditionalFormatting sqref="F15">
    <cfRule type="cellIs" dxfId="525" priority="91" operator="equal">
      <formula>1</formula>
    </cfRule>
  </conditionalFormatting>
  <conditionalFormatting sqref="I9:I12 I14">
    <cfRule type="cellIs" dxfId="524" priority="83" operator="equal">
      <formula>1</formula>
    </cfRule>
    <cfRule type="containsText" dxfId="523" priority="85" operator="containsText" text="1">
      <formula>NOT(ISERROR(SEARCH("1",I9)))</formula>
    </cfRule>
  </conditionalFormatting>
  <conditionalFormatting sqref="J9:J12 J14">
    <cfRule type="cellIs" dxfId="522" priority="82" operator="equal">
      <formula>1</formula>
    </cfRule>
    <cfRule type="containsText" dxfId="521" priority="84" operator="containsText" text="1">
      <formula>NOT(ISERROR(SEARCH("1",J9)))</formula>
    </cfRule>
  </conditionalFormatting>
  <conditionalFormatting sqref="K9:K12 K14">
    <cfRule type="cellIs" dxfId="520" priority="81" operator="equal">
      <formula>1</formula>
    </cfRule>
  </conditionalFormatting>
  <conditionalFormatting sqref="I15">
    <cfRule type="cellIs" dxfId="519" priority="78" operator="equal">
      <formula>1</formula>
    </cfRule>
    <cfRule type="containsText" dxfId="518" priority="80" operator="containsText" text="1">
      <formula>NOT(ISERROR(SEARCH("1",I15)))</formula>
    </cfRule>
  </conditionalFormatting>
  <conditionalFormatting sqref="J15">
    <cfRule type="cellIs" dxfId="517" priority="77" operator="equal">
      <formula>1</formula>
    </cfRule>
    <cfRule type="containsText" dxfId="516" priority="79" operator="containsText" text="1">
      <formula>NOT(ISERROR(SEARCH("1",J15)))</formula>
    </cfRule>
  </conditionalFormatting>
  <conditionalFormatting sqref="K15">
    <cfRule type="cellIs" dxfId="515" priority="76" operator="equal">
      <formula>1</formula>
    </cfRule>
  </conditionalFormatting>
  <conditionalFormatting sqref="M9:M14">
    <cfRule type="cellIs" dxfId="514" priority="68" operator="equal">
      <formula>1</formula>
    </cfRule>
    <cfRule type="containsText" dxfId="513" priority="70" operator="containsText" text="1">
      <formula>NOT(ISERROR(SEARCH("1",M9)))</formula>
    </cfRule>
  </conditionalFormatting>
  <conditionalFormatting sqref="N9:N14">
    <cfRule type="cellIs" dxfId="512" priority="67" operator="equal">
      <formula>1</formula>
    </cfRule>
    <cfRule type="containsText" dxfId="511" priority="69" operator="containsText" text="1">
      <formula>NOT(ISERROR(SEARCH("1",N9)))</formula>
    </cfRule>
  </conditionalFormatting>
  <conditionalFormatting sqref="O9:O14">
    <cfRule type="cellIs" dxfId="510" priority="66" operator="equal">
      <formula>1</formula>
    </cfRule>
  </conditionalFormatting>
  <conditionalFormatting sqref="M15">
    <cfRule type="cellIs" dxfId="509" priority="63" operator="equal">
      <formula>1</formula>
    </cfRule>
    <cfRule type="containsText" dxfId="508" priority="65" operator="containsText" text="1">
      <formula>NOT(ISERROR(SEARCH("1",M15)))</formula>
    </cfRule>
  </conditionalFormatting>
  <conditionalFormatting sqref="N15">
    <cfRule type="cellIs" dxfId="507" priority="62" operator="equal">
      <formula>1</formula>
    </cfRule>
    <cfRule type="containsText" dxfId="506" priority="64" operator="containsText" text="1">
      <formula>NOT(ISERROR(SEARCH("1",N15)))</formula>
    </cfRule>
  </conditionalFormatting>
  <conditionalFormatting sqref="O15">
    <cfRule type="cellIs" dxfId="505" priority="61" operator="equal">
      <formula>1</formula>
    </cfRule>
  </conditionalFormatting>
  <conditionalFormatting sqref="R9:R14">
    <cfRule type="cellIs" dxfId="504" priority="53" operator="equal">
      <formula>1</formula>
    </cfRule>
    <cfRule type="containsText" dxfId="503" priority="55" operator="containsText" text="1">
      <formula>NOT(ISERROR(SEARCH("1",R9)))</formula>
    </cfRule>
  </conditionalFormatting>
  <conditionalFormatting sqref="S9:S14">
    <cfRule type="cellIs" dxfId="502" priority="52" operator="equal">
      <formula>1</formula>
    </cfRule>
    <cfRule type="containsText" dxfId="501" priority="54" operator="containsText" text="1">
      <formula>NOT(ISERROR(SEARCH("1",S9)))</formula>
    </cfRule>
  </conditionalFormatting>
  <conditionalFormatting sqref="T9:T14">
    <cfRule type="cellIs" dxfId="500" priority="51" operator="equal">
      <formula>1</formula>
    </cfRule>
  </conditionalFormatting>
  <conditionalFormatting sqref="R15">
    <cfRule type="cellIs" dxfId="499" priority="48" operator="equal">
      <formula>1</formula>
    </cfRule>
    <cfRule type="containsText" dxfId="498" priority="50" operator="containsText" text="1">
      <formula>NOT(ISERROR(SEARCH("1",R15)))</formula>
    </cfRule>
  </conditionalFormatting>
  <conditionalFormatting sqref="S15">
    <cfRule type="cellIs" dxfId="497" priority="47" operator="equal">
      <formula>1</formula>
    </cfRule>
    <cfRule type="containsText" dxfId="496" priority="49" operator="containsText" text="1">
      <formula>NOT(ISERROR(SEARCH("1",S15)))</formula>
    </cfRule>
  </conditionalFormatting>
  <conditionalFormatting sqref="T15">
    <cfRule type="cellIs" dxfId="495" priority="46" operator="equal">
      <formula>1</formula>
    </cfRule>
  </conditionalFormatting>
  <conditionalFormatting sqref="V9:V12 V14">
    <cfRule type="cellIs" dxfId="494" priority="38" operator="equal">
      <formula>1</formula>
    </cfRule>
    <cfRule type="containsText" dxfId="493" priority="40" operator="containsText" text="1">
      <formula>NOT(ISERROR(SEARCH("1",V9)))</formula>
    </cfRule>
  </conditionalFormatting>
  <conditionalFormatting sqref="W9:W14">
    <cfRule type="cellIs" dxfId="492" priority="37" operator="equal">
      <formula>1</formula>
    </cfRule>
    <cfRule type="containsText" dxfId="491" priority="39" operator="containsText" text="1">
      <formula>NOT(ISERROR(SEARCH("1",W9)))</formula>
    </cfRule>
  </conditionalFormatting>
  <conditionalFormatting sqref="X9:X14">
    <cfRule type="cellIs" dxfId="490" priority="36" operator="equal">
      <formula>1</formula>
    </cfRule>
  </conditionalFormatting>
  <conditionalFormatting sqref="V15">
    <cfRule type="cellIs" dxfId="489" priority="33" operator="equal">
      <formula>1</formula>
    </cfRule>
    <cfRule type="containsText" dxfId="488" priority="35" operator="containsText" text="1">
      <formula>NOT(ISERROR(SEARCH("1",V15)))</formula>
    </cfRule>
  </conditionalFormatting>
  <conditionalFormatting sqref="W15">
    <cfRule type="cellIs" dxfId="487" priority="32" operator="equal">
      <formula>1</formula>
    </cfRule>
    <cfRule type="containsText" dxfId="486" priority="34" operator="containsText" text="1">
      <formula>NOT(ISERROR(SEARCH("1",W15)))</formula>
    </cfRule>
  </conditionalFormatting>
  <conditionalFormatting sqref="X15">
    <cfRule type="cellIs" dxfId="485" priority="31" operator="equal">
      <formula>1</formula>
    </cfRule>
  </conditionalFormatting>
  <conditionalFormatting sqref="V13">
    <cfRule type="cellIs" dxfId="484" priority="24" operator="equal">
      <formula>1</formula>
    </cfRule>
    <cfRule type="containsText" dxfId="483" priority="25" operator="containsText" text="1">
      <formula>NOT(ISERROR(SEARCH("1",V13)))</formula>
    </cfRule>
  </conditionalFormatting>
  <conditionalFormatting sqref="C9:C14">
    <cfRule type="cellIs" dxfId="482" priority="22" operator="equal">
      <formula>1</formula>
    </cfRule>
    <cfRule type="containsText" dxfId="481" priority="23" operator="containsText" text="1">
      <formula>NOT(ISERROR(SEARCH("1",C9)))</formula>
    </cfRule>
  </conditionalFormatting>
  <conditionalFormatting sqref="C15">
    <cfRule type="cellIs" dxfId="480" priority="20" operator="equal">
      <formula>1</formula>
    </cfRule>
    <cfRule type="containsText" dxfId="479" priority="21" operator="containsText" text="1">
      <formula>NOT(ISERROR(SEARCH("1",C15)))</formula>
    </cfRule>
  </conditionalFormatting>
  <conditionalFormatting sqref="H9:H12 H14">
    <cfRule type="cellIs" dxfId="478" priority="18" operator="equal">
      <formula>1</formula>
    </cfRule>
    <cfRule type="containsText" dxfId="477" priority="19" operator="containsText" text="1">
      <formula>NOT(ISERROR(SEARCH("1",H9)))</formula>
    </cfRule>
  </conditionalFormatting>
  <conditionalFormatting sqref="H15">
    <cfRule type="cellIs" dxfId="476" priority="16" operator="equal">
      <formula>1</formula>
    </cfRule>
    <cfRule type="containsText" dxfId="475" priority="17" operator="containsText" text="1">
      <formula>NOT(ISERROR(SEARCH("1",H15)))</formula>
    </cfRule>
  </conditionalFormatting>
  <conditionalFormatting sqref="Q9:Q14">
    <cfRule type="cellIs" dxfId="474" priority="14" operator="equal">
      <formula>1</formula>
    </cfRule>
    <cfRule type="containsText" dxfId="473" priority="15" operator="containsText" text="1">
      <formula>NOT(ISERROR(SEARCH("1",Q9)))</formula>
    </cfRule>
  </conditionalFormatting>
  <conditionalFormatting sqref="Q15">
    <cfRule type="cellIs" dxfId="472" priority="12" operator="equal">
      <formula>1</formula>
    </cfRule>
    <cfRule type="containsText" dxfId="471" priority="13" operator="containsText" text="1">
      <formula>NOT(ISERROR(SEARCH("1",Q15)))</formula>
    </cfRule>
  </conditionalFormatting>
  <conditionalFormatting sqref="C1 C19:C1048576 C3:C17">
    <cfRule type="cellIs" dxfId="470" priority="11" operator="equal">
      <formula>1</formula>
    </cfRule>
  </conditionalFormatting>
  <conditionalFormatting sqref="H1 H19:H1048576 H3:H12 H14:H17">
    <cfRule type="cellIs" dxfId="469" priority="10" operator="equal">
      <formula>1</formula>
    </cfRule>
  </conditionalFormatting>
  <conditionalFormatting sqref="Q1:Q17 Q19:Q1048576">
    <cfRule type="cellIs" dxfId="468" priority="9" operator="equal">
      <formula>1</formula>
    </cfRule>
  </conditionalFormatting>
  <conditionalFormatting sqref="I13">
    <cfRule type="cellIs" dxfId="467" priority="6" operator="equal">
      <formula>1</formula>
    </cfRule>
    <cfRule type="containsText" dxfId="466" priority="8" operator="containsText" text="1">
      <formula>NOT(ISERROR(SEARCH("1",I13)))</formula>
    </cfRule>
  </conditionalFormatting>
  <conditionalFormatting sqref="J13">
    <cfRule type="cellIs" dxfId="465" priority="5" operator="equal">
      <formula>1</formula>
    </cfRule>
    <cfRule type="containsText" dxfId="464" priority="7" operator="containsText" text="1">
      <formula>NOT(ISERROR(SEARCH("1",J13)))</formula>
    </cfRule>
  </conditionalFormatting>
  <conditionalFormatting sqref="K13">
    <cfRule type="cellIs" dxfId="463" priority="4" operator="equal">
      <formula>1</formula>
    </cfRule>
  </conditionalFormatting>
  <conditionalFormatting sqref="H13">
    <cfRule type="cellIs" dxfId="462" priority="2" operator="equal">
      <formula>1</formula>
    </cfRule>
    <cfRule type="containsText" dxfId="461" priority="3" operator="containsText" text="1">
      <formula>NOT(ISERROR(SEARCH("1",H13)))</formula>
    </cfRule>
  </conditionalFormatting>
  <conditionalFormatting sqref="H13">
    <cfRule type="cellIs" dxfId="460" priority="1" operator="equal">
      <formula>1</formula>
    </cfRule>
  </conditionalFormatting>
  <pageMargins left="0.19685039370078741" right="0" top="0.74803149606299213" bottom="0.74803149606299213" header="0.31496062992125984" footer="0.31496062992125984"/>
  <pageSetup paperSize="9" scale="90" orientation="landscape" r:id="rId1"/>
  <headerFooter>
    <oddFooter>&amp;L&amp;"-,Italique"&amp;8Programme Jeunesse PAS GAF &amp;R&amp;"-,Italique"&amp;8&amp;K00-033MC-EGM-MW 09/17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X26"/>
  <sheetViews>
    <sheetView topLeftCell="A19" zoomScale="96" zoomScaleNormal="96" workbookViewId="0">
      <selection activeCell="T20" sqref="B8:T20"/>
    </sheetView>
  </sheetViews>
  <sheetFormatPr baseColWidth="10" defaultRowHeight="15.75" x14ac:dyDescent="0.25"/>
  <cols>
    <col min="1" max="1" width="3.28515625" style="8" customWidth="1"/>
    <col min="2" max="2" width="22.28515625" style="1" customWidth="1"/>
    <col min="3" max="6" width="2.42578125" style="10" customWidth="1"/>
    <col min="7" max="7" width="16" style="1" customWidth="1"/>
    <col min="8" max="10" width="2.42578125" style="10" customWidth="1"/>
    <col min="11" max="11" width="25.28515625" style="1" customWidth="1"/>
    <col min="12" max="15" width="2.42578125" style="10" customWidth="1"/>
    <col min="16" max="16" width="14.85546875" style="1" customWidth="1"/>
    <col min="17" max="19" width="2.42578125" style="10" customWidth="1"/>
    <col min="20" max="20" width="21.28515625" style="1" customWidth="1"/>
    <col min="21" max="24" width="2.42578125" style="10" customWidth="1"/>
  </cols>
  <sheetData>
    <row r="1" spans="1:24" ht="15" x14ac:dyDescent="0.25">
      <c r="A1"/>
      <c r="B1" s="10"/>
      <c r="G1" s="10"/>
      <c r="K1" s="10"/>
      <c r="P1" s="10"/>
      <c r="T1" s="10"/>
    </row>
    <row r="2" spans="1:24" ht="17.25" customHeight="1" x14ac:dyDescent="0.25">
      <c r="A2"/>
      <c r="B2" s="10"/>
      <c r="C2" s="493" t="s">
        <v>102</v>
      </c>
      <c r="D2" s="493"/>
      <c r="E2" s="493"/>
      <c r="F2" s="493"/>
      <c r="G2" s="493"/>
      <c r="H2" s="493"/>
      <c r="I2" s="493"/>
      <c r="J2" s="493"/>
      <c r="K2" s="493"/>
      <c r="L2" s="217"/>
      <c r="M2" s="470" t="s">
        <v>71</v>
      </c>
      <c r="N2" s="470"/>
      <c r="O2" s="470"/>
      <c r="P2" s="395">
        <f>'Récap %'!C6</f>
        <v>0</v>
      </c>
      <c r="Q2" s="29" t="s">
        <v>75</v>
      </c>
      <c r="R2" s="281"/>
      <c r="T2" s="29">
        <f>'Récap %'!F6</f>
        <v>0</v>
      </c>
      <c r="X2" s="33"/>
    </row>
    <row r="3" spans="1:24" ht="15" customHeight="1" x14ac:dyDescent="0.25">
      <c r="A3"/>
      <c r="B3" s="10"/>
      <c r="G3" s="10"/>
      <c r="K3" s="10"/>
      <c r="M3" s="470" t="s">
        <v>72</v>
      </c>
      <c r="N3" s="470"/>
      <c r="O3" s="470"/>
      <c r="P3" s="395">
        <f>'Récap %'!C7</f>
        <v>0</v>
      </c>
      <c r="Q3" s="29" t="s">
        <v>74</v>
      </c>
      <c r="R3" s="281"/>
      <c r="T3" s="29">
        <f>'Récap %'!F7</f>
        <v>0</v>
      </c>
    </row>
    <row r="4" spans="1:24" x14ac:dyDescent="0.25">
      <c r="B4" s="10"/>
      <c r="G4" s="492" t="s">
        <v>78</v>
      </c>
      <c r="H4" s="492"/>
      <c r="I4" s="492"/>
      <c r="J4" s="492"/>
      <c r="K4" s="492"/>
      <c r="L4" s="218"/>
      <c r="M4" s="491" t="s">
        <v>73</v>
      </c>
      <c r="N4" s="491"/>
      <c r="O4" s="491"/>
      <c r="P4" s="395">
        <f>'Récap %'!C8</f>
        <v>0</v>
      </c>
      <c r="Q4" s="281"/>
      <c r="R4" s="281"/>
      <c r="T4" s="10"/>
      <c r="X4" s="34"/>
    </row>
    <row r="5" spans="1:24" s="2" customFormat="1" ht="12.75" customHeight="1" x14ac:dyDescent="0.25">
      <c r="A5" s="8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s="4" customFormat="1" x14ac:dyDescent="0.25">
      <c r="A6" s="7"/>
      <c r="B6" s="480" t="s">
        <v>5</v>
      </c>
      <c r="C6" s="481"/>
      <c r="D6" s="481"/>
      <c r="E6" s="481"/>
      <c r="F6" s="481"/>
      <c r="G6" s="481"/>
      <c r="H6" s="481"/>
      <c r="I6" s="481"/>
      <c r="J6" s="482"/>
      <c r="K6" s="480" t="s">
        <v>6</v>
      </c>
      <c r="L6" s="481"/>
      <c r="M6" s="481"/>
      <c r="N6" s="481"/>
      <c r="O6" s="481"/>
      <c r="P6" s="481"/>
      <c r="Q6" s="481"/>
      <c r="R6" s="481"/>
      <c r="S6" s="482"/>
      <c r="T6" s="480" t="s">
        <v>7</v>
      </c>
      <c r="U6" s="481"/>
      <c r="V6" s="481"/>
      <c r="W6" s="481"/>
      <c r="X6" s="482"/>
    </row>
    <row r="7" spans="1:24" s="4" customFormat="1" ht="22.5" x14ac:dyDescent="0.25">
      <c r="A7" s="7"/>
      <c r="B7" s="14" t="s">
        <v>31</v>
      </c>
      <c r="C7" s="101" t="s">
        <v>90</v>
      </c>
      <c r="D7" s="101" t="s">
        <v>67</v>
      </c>
      <c r="E7" s="74" t="s">
        <v>68</v>
      </c>
      <c r="F7" s="111" t="s">
        <v>69</v>
      </c>
      <c r="G7" s="122" t="s">
        <v>32</v>
      </c>
      <c r="H7" s="109" t="s">
        <v>67</v>
      </c>
      <c r="I7" s="72" t="s">
        <v>68</v>
      </c>
      <c r="J7" s="79" t="s">
        <v>69</v>
      </c>
      <c r="K7" s="123" t="s">
        <v>31</v>
      </c>
      <c r="L7" s="98" t="s">
        <v>90</v>
      </c>
      <c r="M7" s="98" t="s">
        <v>67</v>
      </c>
      <c r="N7" s="72" t="s">
        <v>68</v>
      </c>
      <c r="O7" s="111" t="s">
        <v>69</v>
      </c>
      <c r="P7" s="122" t="s">
        <v>32</v>
      </c>
      <c r="Q7" s="98" t="s">
        <v>67</v>
      </c>
      <c r="R7" s="72" t="s">
        <v>68</v>
      </c>
      <c r="S7" s="79" t="s">
        <v>69</v>
      </c>
      <c r="T7" s="28" t="s">
        <v>31</v>
      </c>
      <c r="U7" s="98" t="s">
        <v>90</v>
      </c>
      <c r="V7" s="98" t="s">
        <v>67</v>
      </c>
      <c r="W7" s="72" t="s">
        <v>68</v>
      </c>
      <c r="X7" s="73" t="s">
        <v>69</v>
      </c>
    </row>
    <row r="8" spans="1:24" s="5" customFormat="1" ht="42" customHeight="1" x14ac:dyDescent="0.25">
      <c r="A8" s="490" t="s">
        <v>14</v>
      </c>
      <c r="B8" s="409" t="s">
        <v>33</v>
      </c>
      <c r="C8" s="454"/>
      <c r="D8" s="454"/>
      <c r="E8" s="452"/>
      <c r="F8" s="124"/>
      <c r="G8" s="410"/>
      <c r="H8" s="60"/>
      <c r="I8" s="60"/>
      <c r="J8" s="60"/>
      <c r="K8" s="407"/>
      <c r="L8" s="60"/>
      <c r="M8" s="60"/>
      <c r="N8" s="60"/>
      <c r="O8" s="60"/>
      <c r="P8" s="143"/>
      <c r="Q8" s="60"/>
      <c r="R8" s="60"/>
      <c r="S8" s="60"/>
      <c r="T8" s="126"/>
      <c r="U8" s="58"/>
      <c r="V8" s="58"/>
      <c r="W8" s="58"/>
      <c r="X8" s="62"/>
    </row>
    <row r="9" spans="1:24" s="5" customFormat="1" ht="45.75" customHeight="1" x14ac:dyDescent="0.25">
      <c r="A9" s="490"/>
      <c r="B9" s="22" t="s">
        <v>66</v>
      </c>
      <c r="C9" s="116"/>
      <c r="D9" s="116"/>
      <c r="E9" s="117"/>
      <c r="F9" s="118"/>
      <c r="G9" s="83"/>
      <c r="H9" s="58"/>
      <c r="I9" s="58"/>
      <c r="J9" s="58"/>
      <c r="K9" s="22" t="s">
        <v>38</v>
      </c>
      <c r="L9" s="116"/>
      <c r="M9" s="116"/>
      <c r="N9" s="117"/>
      <c r="O9" s="118"/>
      <c r="P9" s="134" t="s">
        <v>15</v>
      </c>
      <c r="Q9" s="116"/>
      <c r="R9" s="117"/>
      <c r="S9" s="130"/>
      <c r="T9" s="127"/>
      <c r="U9" s="58"/>
      <c r="V9" s="58"/>
      <c r="W9" s="58"/>
      <c r="X9" s="62"/>
    </row>
    <row r="10" spans="1:24" s="5" customFormat="1" ht="50.25" customHeight="1" x14ac:dyDescent="0.25">
      <c r="A10" s="490"/>
      <c r="B10" s="22" t="s">
        <v>236</v>
      </c>
      <c r="C10" s="456"/>
      <c r="D10" s="456"/>
      <c r="E10" s="457"/>
      <c r="F10" s="119"/>
      <c r="G10" s="82" t="s">
        <v>163</v>
      </c>
      <c r="H10" s="116"/>
      <c r="I10" s="117"/>
      <c r="J10" s="130"/>
      <c r="K10" s="22" t="s">
        <v>237</v>
      </c>
      <c r="L10" s="116"/>
      <c r="M10" s="116"/>
      <c r="N10" s="117"/>
      <c r="O10" s="118"/>
      <c r="P10" s="135" t="s">
        <v>16</v>
      </c>
      <c r="Q10" s="116"/>
      <c r="R10" s="117"/>
      <c r="S10" s="130"/>
      <c r="T10" s="127"/>
      <c r="U10" s="58"/>
      <c r="V10" s="58"/>
      <c r="W10" s="58"/>
      <c r="X10" s="62"/>
    </row>
    <row r="11" spans="1:24" s="5" customFormat="1" ht="45" customHeight="1" x14ac:dyDescent="0.25">
      <c r="A11" s="490"/>
      <c r="B11" s="227" t="s">
        <v>238</v>
      </c>
      <c r="C11" s="48"/>
      <c r="D11" s="48"/>
      <c r="E11" s="49"/>
      <c r="F11" s="54"/>
      <c r="G11" s="87"/>
      <c r="H11" s="132"/>
      <c r="I11" s="132"/>
      <c r="J11" s="133"/>
      <c r="K11" s="22" t="s">
        <v>239</v>
      </c>
      <c r="L11" s="48"/>
      <c r="M11" s="48"/>
      <c r="N11" s="49"/>
      <c r="O11" s="54"/>
      <c r="P11" s="135" t="s">
        <v>17</v>
      </c>
      <c r="Q11" s="48"/>
      <c r="R11" s="49"/>
      <c r="S11" s="97"/>
      <c r="T11" s="128"/>
      <c r="U11" s="58"/>
      <c r="V11" s="58"/>
      <c r="W11" s="58"/>
      <c r="X11" s="62"/>
    </row>
    <row r="12" spans="1:24" s="6" customFormat="1" ht="25.5" customHeight="1" x14ac:dyDescent="0.2">
      <c r="A12" s="490" t="s">
        <v>13</v>
      </c>
      <c r="B12" s="407" t="s">
        <v>240</v>
      </c>
      <c r="C12" s="38"/>
      <c r="D12" s="38"/>
      <c r="E12" s="39"/>
      <c r="F12" s="50"/>
      <c r="G12" s="411"/>
      <c r="H12" s="334"/>
      <c r="I12" s="334"/>
      <c r="J12" s="334"/>
      <c r="K12" s="407" t="s">
        <v>240</v>
      </c>
      <c r="L12" s="38"/>
      <c r="M12" s="38"/>
      <c r="N12" s="39"/>
      <c r="O12" s="50"/>
      <c r="P12" s="136"/>
      <c r="Q12" s="334"/>
      <c r="R12" s="334"/>
      <c r="S12" s="334"/>
      <c r="T12" s="407" t="s">
        <v>240</v>
      </c>
      <c r="U12" s="114"/>
      <c r="V12" s="114"/>
      <c r="W12" s="115"/>
      <c r="X12" s="129"/>
    </row>
    <row r="13" spans="1:24" s="6" customFormat="1" ht="27" customHeight="1" x14ac:dyDescent="0.2">
      <c r="A13" s="490"/>
      <c r="B13" s="22" t="s">
        <v>164</v>
      </c>
      <c r="C13" s="456"/>
      <c r="D13" s="456"/>
      <c r="E13" s="457"/>
      <c r="F13" s="119"/>
      <c r="G13" s="83"/>
      <c r="H13" s="58"/>
      <c r="I13" s="58"/>
      <c r="J13" s="58"/>
      <c r="K13" s="406"/>
      <c r="L13" s="58"/>
      <c r="M13" s="58"/>
      <c r="N13" s="58"/>
      <c r="O13" s="58"/>
      <c r="P13" s="137"/>
      <c r="Q13" s="58"/>
      <c r="R13" s="58"/>
      <c r="S13" s="58"/>
      <c r="T13" s="280" t="s">
        <v>10</v>
      </c>
      <c r="U13" s="116"/>
      <c r="V13" s="116"/>
      <c r="W13" s="117"/>
      <c r="X13" s="130"/>
    </row>
    <row r="14" spans="1:24" s="6" customFormat="1" ht="19.5" customHeight="1" x14ac:dyDescent="0.2">
      <c r="A14" s="490"/>
      <c r="B14" s="400"/>
      <c r="C14" s="58"/>
      <c r="D14" s="58"/>
      <c r="E14" s="58"/>
      <c r="F14" s="58"/>
      <c r="G14" s="82" t="s">
        <v>12</v>
      </c>
      <c r="H14" s="116"/>
      <c r="I14" s="117"/>
      <c r="J14" s="130"/>
      <c r="K14" s="406" t="s">
        <v>12</v>
      </c>
      <c r="L14" s="116"/>
      <c r="M14" s="116"/>
      <c r="N14" s="117"/>
      <c r="O14" s="118"/>
      <c r="P14" s="137"/>
      <c r="Q14" s="58"/>
      <c r="R14" s="58"/>
      <c r="S14" s="58"/>
      <c r="T14" s="13" t="s">
        <v>168</v>
      </c>
      <c r="U14" s="116"/>
      <c r="V14" s="116"/>
      <c r="W14" s="117"/>
      <c r="X14" s="130"/>
    </row>
    <row r="15" spans="1:24" s="6" customFormat="1" ht="19.5" customHeight="1" x14ac:dyDescent="0.2">
      <c r="A15" s="490"/>
      <c r="B15" s="400"/>
      <c r="C15" s="94"/>
      <c r="D15" s="94"/>
      <c r="E15" s="94"/>
      <c r="F15" s="94"/>
      <c r="G15" s="82" t="s">
        <v>11</v>
      </c>
      <c r="H15" s="116"/>
      <c r="I15" s="117"/>
      <c r="J15" s="130"/>
      <c r="K15" s="406" t="s">
        <v>11</v>
      </c>
      <c r="L15" s="116"/>
      <c r="M15" s="116"/>
      <c r="N15" s="117"/>
      <c r="O15" s="118"/>
      <c r="P15" s="137"/>
      <c r="Q15" s="59"/>
      <c r="R15" s="59"/>
      <c r="S15" s="59"/>
      <c r="T15" s="16" t="s">
        <v>169</v>
      </c>
      <c r="U15" s="116"/>
      <c r="V15" s="116"/>
      <c r="W15" s="117"/>
      <c r="X15" s="130"/>
    </row>
    <row r="16" spans="1:24" s="6" customFormat="1" ht="25.5" x14ac:dyDescent="0.2">
      <c r="A16" s="490"/>
      <c r="B16" s="22" t="s">
        <v>165</v>
      </c>
      <c r="C16" s="456"/>
      <c r="D16" s="456"/>
      <c r="E16" s="457"/>
      <c r="F16" s="119"/>
      <c r="G16" s="83"/>
      <c r="H16" s="58"/>
      <c r="I16" s="58"/>
      <c r="J16" s="58"/>
      <c r="K16" s="22" t="s">
        <v>166</v>
      </c>
      <c r="L16" s="116"/>
      <c r="M16" s="116"/>
      <c r="N16" s="117"/>
      <c r="O16" s="118"/>
      <c r="P16" s="137"/>
      <c r="Q16" s="58"/>
      <c r="R16" s="58"/>
      <c r="S16" s="58"/>
      <c r="T16" s="16" t="s">
        <v>171</v>
      </c>
      <c r="U16" s="116"/>
      <c r="V16" s="116"/>
      <c r="W16" s="117"/>
      <c r="X16" s="130"/>
    </row>
    <row r="17" spans="1:24" s="6" customFormat="1" ht="15.75" customHeight="1" x14ac:dyDescent="0.2">
      <c r="A17" s="490"/>
      <c r="B17" s="400"/>
      <c r="C17" s="546"/>
      <c r="D17" s="546"/>
      <c r="E17" s="546"/>
      <c r="F17" s="546"/>
      <c r="G17" s="83"/>
      <c r="H17" s="546"/>
      <c r="I17" s="546"/>
      <c r="J17" s="546"/>
      <c r="K17" s="22" t="s">
        <v>167</v>
      </c>
      <c r="L17" s="116"/>
      <c r="M17" s="116"/>
      <c r="N17" s="117"/>
      <c r="O17" s="118"/>
      <c r="P17" s="137"/>
      <c r="Q17" s="547"/>
      <c r="R17" s="547"/>
      <c r="S17" s="547"/>
      <c r="T17" s="16" t="s">
        <v>172</v>
      </c>
      <c r="U17" s="116"/>
      <c r="V17" s="116"/>
      <c r="W17" s="117"/>
      <c r="X17" s="130"/>
    </row>
    <row r="18" spans="1:24" s="6" customFormat="1" ht="15.75" customHeight="1" x14ac:dyDescent="0.2">
      <c r="A18" s="490"/>
      <c r="B18" s="400"/>
      <c r="C18" s="546"/>
      <c r="D18" s="546"/>
      <c r="E18" s="546"/>
      <c r="F18" s="546"/>
      <c r="G18" s="83"/>
      <c r="H18" s="546"/>
      <c r="I18" s="546"/>
      <c r="J18" s="546"/>
      <c r="K18" s="227"/>
      <c r="L18" s="546"/>
      <c r="M18" s="547"/>
      <c r="N18" s="547"/>
      <c r="O18" s="547"/>
      <c r="P18" s="137"/>
      <c r="Q18" s="547"/>
      <c r="R18" s="547"/>
      <c r="S18" s="547"/>
      <c r="T18" s="16" t="s">
        <v>16</v>
      </c>
      <c r="U18" s="116"/>
      <c r="V18" s="116"/>
      <c r="W18" s="117"/>
      <c r="X18" s="130"/>
    </row>
    <row r="19" spans="1:24" s="6" customFormat="1" ht="15.75" customHeight="1" x14ac:dyDescent="0.2">
      <c r="A19" s="490"/>
      <c r="B19" s="283"/>
      <c r="C19" s="547"/>
      <c r="D19" s="547"/>
      <c r="E19" s="547"/>
      <c r="F19" s="547"/>
      <c r="G19" s="121"/>
      <c r="H19" s="547"/>
      <c r="I19" s="547"/>
      <c r="J19" s="547"/>
      <c r="K19" s="17"/>
      <c r="L19" s="547"/>
      <c r="M19" s="547"/>
      <c r="N19" s="547"/>
      <c r="O19" s="547"/>
      <c r="P19" s="138"/>
      <c r="Q19" s="547"/>
      <c r="R19" s="547"/>
      <c r="S19" s="547"/>
      <c r="T19" s="16" t="s">
        <v>170</v>
      </c>
      <c r="U19" s="116"/>
      <c r="V19" s="116"/>
      <c r="W19" s="117"/>
      <c r="X19" s="130"/>
    </row>
    <row r="20" spans="1:24" s="6" customFormat="1" ht="26.25" customHeight="1" x14ac:dyDescent="0.2">
      <c r="A20" s="490"/>
      <c r="B20" s="284"/>
      <c r="C20" s="548"/>
      <c r="D20" s="548"/>
      <c r="E20" s="548"/>
      <c r="F20" s="548"/>
      <c r="G20" s="125"/>
      <c r="H20" s="548"/>
      <c r="I20" s="548"/>
      <c r="J20" s="548"/>
      <c r="K20" s="284"/>
      <c r="L20" s="548"/>
      <c r="M20" s="548"/>
      <c r="N20" s="548"/>
      <c r="O20" s="548"/>
      <c r="P20" s="110" t="s">
        <v>241</v>
      </c>
      <c r="Q20" s="48"/>
      <c r="R20" s="49"/>
      <c r="S20" s="97"/>
      <c r="T20" s="271" t="s">
        <v>173</v>
      </c>
      <c r="U20" s="48"/>
      <c r="V20" s="48"/>
      <c r="W20" s="49"/>
      <c r="X20" s="97"/>
    </row>
    <row r="21" spans="1:24" s="113" customFormat="1" x14ac:dyDescent="0.2">
      <c r="A21" s="316"/>
      <c r="B21" s="262" t="s">
        <v>151</v>
      </c>
      <c r="C21" s="317">
        <f>PRODUCT(C22,C23)</f>
        <v>0</v>
      </c>
      <c r="D21" s="317">
        <f>PRODUCT(D22,D23)</f>
        <v>0</v>
      </c>
      <c r="E21" s="317">
        <f>PRODUCT(E22,E23)</f>
        <v>0</v>
      </c>
      <c r="F21" s="318">
        <f>PRODUCT(F22,F23)</f>
        <v>0</v>
      </c>
      <c r="G21" s="313" t="s">
        <v>70</v>
      </c>
      <c r="H21" s="317">
        <f>PRODUCT(H22,H23)</f>
        <v>0</v>
      </c>
      <c r="I21" s="317">
        <f t="shared" ref="I21:J21" si="0">PRODUCT(I22,I23)</f>
        <v>0</v>
      </c>
      <c r="J21" s="318">
        <f t="shared" si="0"/>
        <v>0</v>
      </c>
      <c r="K21" s="319"/>
      <c r="L21" s="317">
        <f>PRODUCT(L22,L23)</f>
        <v>0</v>
      </c>
      <c r="M21" s="317">
        <f>PRODUCT(M22,M23)</f>
        <v>0</v>
      </c>
      <c r="N21" s="317">
        <f t="shared" ref="N21:O21" si="1">PRODUCT(N22,N23)</f>
        <v>0</v>
      </c>
      <c r="O21" s="318">
        <f t="shared" si="1"/>
        <v>0</v>
      </c>
      <c r="P21" s="313" t="s">
        <v>70</v>
      </c>
      <c r="Q21" s="317">
        <f>PRODUCT(Q22,Q23)</f>
        <v>0</v>
      </c>
      <c r="R21" s="317">
        <f t="shared" ref="R21:S21" si="2">PRODUCT(R22,R23)</f>
        <v>0</v>
      </c>
      <c r="S21" s="318">
        <f t="shared" si="2"/>
        <v>0</v>
      </c>
      <c r="T21" s="313" t="s">
        <v>70</v>
      </c>
      <c r="U21" s="317">
        <f>PRODUCT(U22,U23)</f>
        <v>0</v>
      </c>
      <c r="V21" s="317">
        <f>PRODUCT(V22,V23)</f>
        <v>0</v>
      </c>
      <c r="W21" s="317">
        <f t="shared" ref="W21:X21" si="3">PRODUCT(W22,W23)</f>
        <v>0</v>
      </c>
      <c r="X21" s="318">
        <f t="shared" si="3"/>
        <v>0</v>
      </c>
    </row>
    <row r="22" spans="1:24" s="333" customFormat="1" ht="15" x14ac:dyDescent="0.25">
      <c r="A22" s="326"/>
      <c r="B22" s="327"/>
      <c r="C22" s="328">
        <v>0</v>
      </c>
      <c r="D22" s="328">
        <v>1</v>
      </c>
      <c r="E22" s="328">
        <v>2</v>
      </c>
      <c r="F22" s="328">
        <v>4</v>
      </c>
      <c r="G22" s="314">
        <f>SUM(C21:D21:F21,H21,I21,J21)</f>
        <v>0</v>
      </c>
      <c r="H22" s="329">
        <v>2</v>
      </c>
      <c r="I22" s="329">
        <v>4</v>
      </c>
      <c r="J22" s="329">
        <v>5</v>
      </c>
      <c r="K22" s="330"/>
      <c r="L22" s="331">
        <v>0</v>
      </c>
      <c r="M22" s="331">
        <v>1</v>
      </c>
      <c r="N22" s="331">
        <v>2</v>
      </c>
      <c r="O22" s="331">
        <v>4</v>
      </c>
      <c r="P22" s="314">
        <f>SUM(L21:M21:O21,Q21,R21,S21)</f>
        <v>0</v>
      </c>
      <c r="Q22" s="332">
        <v>2</v>
      </c>
      <c r="R22" s="332">
        <v>4</v>
      </c>
      <c r="S22" s="332">
        <v>5</v>
      </c>
      <c r="T22" s="335">
        <f>SUM(U21:X21)</f>
        <v>0</v>
      </c>
      <c r="U22" s="328">
        <v>0</v>
      </c>
      <c r="V22" s="328">
        <v>1</v>
      </c>
      <c r="W22" s="328">
        <v>2</v>
      </c>
      <c r="X22" s="328">
        <v>4</v>
      </c>
    </row>
    <row r="23" spans="1:24" s="242" customFormat="1" ht="18.75" x14ac:dyDescent="0.3">
      <c r="B23" s="243" t="s">
        <v>92</v>
      </c>
      <c r="C23" s="244">
        <f>SUM(C8:C20)</f>
        <v>0</v>
      </c>
      <c r="D23" s="244">
        <f>SUM(D8:D20)</f>
        <v>0</v>
      </c>
      <c r="E23" s="244">
        <f>SUM(E8:E20)</f>
        <v>0</v>
      </c>
      <c r="F23" s="244">
        <f>SUM(F8:F20)</f>
        <v>0</v>
      </c>
      <c r="G23" s="315">
        <f>PRODUCT(G22,G24)</f>
        <v>0</v>
      </c>
      <c r="H23" s="244">
        <f>SUM(H8:H20)</f>
        <v>0</v>
      </c>
      <c r="I23" s="244">
        <f>SUM(I8:I20)</f>
        <v>0</v>
      </c>
      <c r="J23" s="244">
        <f>SUM(J8:J20)</f>
        <v>0</v>
      </c>
      <c r="K23" s="243"/>
      <c r="L23" s="244">
        <v>0</v>
      </c>
      <c r="M23" s="244">
        <f>SUM(M8:M20)</f>
        <v>0</v>
      </c>
      <c r="N23" s="244">
        <f>SUM(N8:N20)</f>
        <v>0</v>
      </c>
      <c r="O23" s="244">
        <f>SUM(O8:O20)</f>
        <v>0</v>
      </c>
      <c r="P23" s="315">
        <f>PRODUCT(P22,P24)</f>
        <v>0</v>
      </c>
      <c r="Q23" s="244">
        <f>SUM(Q8:Q20)</f>
        <v>0</v>
      </c>
      <c r="R23" s="244">
        <f>SUM(R8:R20)</f>
        <v>0</v>
      </c>
      <c r="S23" s="244">
        <f>SUM(S8:S20)</f>
        <v>0</v>
      </c>
      <c r="T23" s="315">
        <f>PRODUCT(T22,T24)</f>
        <v>0</v>
      </c>
      <c r="U23" s="244">
        <f>SUM(U8:U20)</f>
        <v>0</v>
      </c>
      <c r="V23" s="244">
        <f>SUM(V8:V20)</f>
        <v>0</v>
      </c>
      <c r="W23" s="244">
        <f t="shared" ref="W23:X23" si="4">SUM(W8:W20)</f>
        <v>0</v>
      </c>
      <c r="X23" s="244">
        <f t="shared" si="4"/>
        <v>0</v>
      </c>
    </row>
    <row r="24" spans="1:24" s="306" customFormat="1" x14ac:dyDescent="0.25">
      <c r="A24" s="305"/>
      <c r="B24" s="292"/>
      <c r="C24" s="77"/>
      <c r="D24" s="77"/>
      <c r="E24" s="77"/>
      <c r="F24" s="77"/>
      <c r="G24" s="292">
        <v>2.5640000000000001</v>
      </c>
      <c r="H24" s="77"/>
      <c r="I24" s="77"/>
      <c r="J24" s="77"/>
      <c r="K24" s="292"/>
      <c r="L24" s="77"/>
      <c r="M24" s="77"/>
      <c r="N24" s="77"/>
      <c r="O24" s="77"/>
      <c r="P24" s="292">
        <v>2.5</v>
      </c>
      <c r="Q24" s="77"/>
      <c r="R24" s="77"/>
      <c r="S24" s="77"/>
      <c r="T24" s="292">
        <v>2.7777777769999998</v>
      </c>
      <c r="U24" s="77"/>
      <c r="V24" s="77"/>
      <c r="W24" s="77"/>
      <c r="X24" s="77"/>
    </row>
    <row r="25" spans="1:24" x14ac:dyDescent="0.25">
      <c r="T25" s="292"/>
    </row>
    <row r="26" spans="1:24" ht="39" x14ac:dyDescent="0.25">
      <c r="B26" s="419" t="s">
        <v>153</v>
      </c>
      <c r="T26" s="292"/>
    </row>
  </sheetData>
  <mergeCells count="10">
    <mergeCell ref="A8:A11"/>
    <mergeCell ref="A12:A20"/>
    <mergeCell ref="T6:X6"/>
    <mergeCell ref="M2:O2"/>
    <mergeCell ref="M3:O3"/>
    <mergeCell ref="M4:O4"/>
    <mergeCell ref="G4:K4"/>
    <mergeCell ref="B6:J6"/>
    <mergeCell ref="K6:S6"/>
    <mergeCell ref="C2:K2"/>
  </mergeCells>
  <conditionalFormatting sqref="D14:D15 C8:D10 U8:V11">
    <cfRule type="cellIs" dxfId="459" priority="150" operator="equal">
      <formula>1</formula>
    </cfRule>
    <cfRule type="containsText" dxfId="458" priority="152" operator="containsText" text="1">
      <formula>NOT(ISERROR(SEARCH("1",C8)))</formula>
    </cfRule>
  </conditionalFormatting>
  <conditionalFormatting sqref="E14:E15 E8:E10 W8:W11">
    <cfRule type="cellIs" dxfId="457" priority="149" operator="equal">
      <formula>1</formula>
    </cfRule>
    <cfRule type="containsText" dxfId="456" priority="151" operator="containsText" text="1">
      <formula>NOT(ISERROR(SEARCH("1",E8)))</formula>
    </cfRule>
  </conditionalFormatting>
  <conditionalFormatting sqref="F14:F15 F8:F10 X8:X11">
    <cfRule type="cellIs" dxfId="455" priority="148" operator="equal">
      <formula>1</formula>
    </cfRule>
  </conditionalFormatting>
  <conditionalFormatting sqref="H8:H9 H11:H13 H16">
    <cfRule type="cellIs" dxfId="454" priority="145" operator="equal">
      <formula>1</formula>
    </cfRule>
    <cfRule type="containsText" dxfId="453" priority="147" operator="containsText" text="1">
      <formula>NOT(ISERROR(SEARCH("1",H8)))</formula>
    </cfRule>
  </conditionalFormatting>
  <conditionalFormatting sqref="I8:I9 I11:I13 I16">
    <cfRule type="cellIs" dxfId="452" priority="144" operator="equal">
      <formula>1</formula>
    </cfRule>
    <cfRule type="containsText" dxfId="451" priority="146" operator="containsText" text="1">
      <formula>NOT(ISERROR(SEARCH("1",I8)))</formula>
    </cfRule>
  </conditionalFormatting>
  <conditionalFormatting sqref="J8:J9 J11:J13 J16">
    <cfRule type="cellIs" dxfId="450" priority="143" operator="equal">
      <formula>1</formula>
    </cfRule>
  </conditionalFormatting>
  <conditionalFormatting sqref="M8 M13">
    <cfRule type="cellIs" dxfId="449" priority="140" operator="equal">
      <formula>1</formula>
    </cfRule>
    <cfRule type="containsText" dxfId="448" priority="142" operator="containsText" text="1">
      <formula>NOT(ISERROR(SEARCH("1",M8)))</formula>
    </cfRule>
  </conditionalFormatting>
  <conditionalFormatting sqref="N8 N13">
    <cfRule type="cellIs" dxfId="447" priority="139" operator="equal">
      <formula>1</formula>
    </cfRule>
    <cfRule type="containsText" dxfId="446" priority="141" operator="containsText" text="1">
      <formula>NOT(ISERROR(SEARCH("1",N8)))</formula>
    </cfRule>
  </conditionalFormatting>
  <conditionalFormatting sqref="O8 O13">
    <cfRule type="cellIs" dxfId="445" priority="138" operator="equal">
      <formula>1</formula>
    </cfRule>
  </conditionalFormatting>
  <conditionalFormatting sqref="H14">
    <cfRule type="cellIs" dxfId="444" priority="55" operator="equal">
      <formula>1</formula>
    </cfRule>
    <cfRule type="containsText" dxfId="443" priority="57" operator="containsText" text="1">
      <formula>NOT(ISERROR(SEARCH("1",H14)))</formula>
    </cfRule>
  </conditionalFormatting>
  <conditionalFormatting sqref="I14">
    <cfRule type="cellIs" dxfId="442" priority="54" operator="equal">
      <formula>1</formula>
    </cfRule>
    <cfRule type="containsText" dxfId="441" priority="56" operator="containsText" text="1">
      <formula>NOT(ISERROR(SEARCH("1",I14)))</formula>
    </cfRule>
  </conditionalFormatting>
  <conditionalFormatting sqref="J14">
    <cfRule type="cellIs" dxfId="440" priority="53" operator="equal">
      <formula>1</formula>
    </cfRule>
  </conditionalFormatting>
  <conditionalFormatting sqref="D11">
    <cfRule type="cellIs" dxfId="439" priority="125" operator="equal">
      <formula>1</formula>
    </cfRule>
    <cfRule type="containsText" dxfId="438" priority="127" operator="containsText" text="1">
      <formula>NOT(ISERROR(SEARCH("1",D11)))</formula>
    </cfRule>
  </conditionalFormatting>
  <conditionalFormatting sqref="E11">
    <cfRule type="cellIs" dxfId="437" priority="124" operator="equal">
      <formula>1</formula>
    </cfRule>
    <cfRule type="containsText" dxfId="436" priority="126" operator="containsText" text="1">
      <formula>NOT(ISERROR(SEARCH("1",E11)))</formula>
    </cfRule>
  </conditionalFormatting>
  <conditionalFormatting sqref="F11">
    <cfRule type="cellIs" dxfId="435" priority="123" operator="equal">
      <formula>1</formula>
    </cfRule>
  </conditionalFormatting>
  <conditionalFormatting sqref="D12:D13">
    <cfRule type="cellIs" dxfId="434" priority="120" operator="equal">
      <formula>1</formula>
    </cfRule>
    <cfRule type="containsText" dxfId="433" priority="122" operator="containsText" text="1">
      <formula>NOT(ISERROR(SEARCH("1",D12)))</formula>
    </cfRule>
  </conditionalFormatting>
  <conditionalFormatting sqref="E12:E13">
    <cfRule type="cellIs" dxfId="432" priority="119" operator="equal">
      <formula>1</formula>
    </cfRule>
    <cfRule type="containsText" dxfId="431" priority="121" operator="containsText" text="1">
      <formula>NOT(ISERROR(SEARCH("1",E12)))</formula>
    </cfRule>
  </conditionalFormatting>
  <conditionalFormatting sqref="F12:F13">
    <cfRule type="cellIs" dxfId="430" priority="118" operator="equal">
      <formula>1</formula>
    </cfRule>
  </conditionalFormatting>
  <conditionalFormatting sqref="D16">
    <cfRule type="cellIs" dxfId="429" priority="115" operator="equal">
      <formula>1</formula>
    </cfRule>
    <cfRule type="containsText" dxfId="428" priority="117" operator="containsText" text="1">
      <formula>NOT(ISERROR(SEARCH("1",D16)))</formula>
    </cfRule>
  </conditionalFormatting>
  <conditionalFormatting sqref="E16">
    <cfRule type="cellIs" dxfId="427" priority="114" operator="equal">
      <formula>1</formula>
    </cfRule>
    <cfRule type="containsText" dxfId="426" priority="116" operator="containsText" text="1">
      <formula>NOT(ISERROR(SEARCH("1",E16)))</formula>
    </cfRule>
  </conditionalFormatting>
  <conditionalFormatting sqref="F16">
    <cfRule type="cellIs" dxfId="425" priority="113" operator="equal">
      <formula>1</formula>
    </cfRule>
  </conditionalFormatting>
  <conditionalFormatting sqref="Q20">
    <cfRule type="cellIs" dxfId="424" priority="30" operator="equal">
      <formula>1</formula>
    </cfRule>
    <cfRule type="containsText" dxfId="423" priority="32" operator="containsText" text="1">
      <formula>NOT(ISERROR(SEARCH("1",Q20)))</formula>
    </cfRule>
  </conditionalFormatting>
  <conditionalFormatting sqref="R20">
    <cfRule type="cellIs" dxfId="422" priority="29" operator="equal">
      <formula>1</formula>
    </cfRule>
    <cfRule type="containsText" dxfId="421" priority="31" operator="containsText" text="1">
      <formula>NOT(ISERROR(SEARCH("1",R20)))</formula>
    </cfRule>
  </conditionalFormatting>
  <conditionalFormatting sqref="S20">
    <cfRule type="cellIs" dxfId="420" priority="28" operator="equal">
      <formula>1</formula>
    </cfRule>
  </conditionalFormatting>
  <conditionalFormatting sqref="Q8 Q12:Q16">
    <cfRule type="cellIs" dxfId="419" priority="105" operator="equal">
      <formula>1</formula>
    </cfRule>
    <cfRule type="containsText" dxfId="418" priority="107" operator="containsText" text="1">
      <formula>NOT(ISERROR(SEARCH("1",Q8)))</formula>
    </cfRule>
  </conditionalFormatting>
  <conditionalFormatting sqref="R8 R12:R16">
    <cfRule type="cellIs" dxfId="417" priority="104" operator="equal">
      <formula>1</formula>
    </cfRule>
    <cfRule type="containsText" dxfId="416" priority="106" operator="containsText" text="1">
      <formula>NOT(ISERROR(SEARCH("1",R8)))</formula>
    </cfRule>
  </conditionalFormatting>
  <conditionalFormatting sqref="S8 S12:S16">
    <cfRule type="cellIs" dxfId="415" priority="103" operator="equal">
      <formula>1</formula>
    </cfRule>
  </conditionalFormatting>
  <conditionalFormatting sqref="V12:V20">
    <cfRule type="cellIs" dxfId="414" priority="95" operator="equal">
      <formula>1</formula>
    </cfRule>
    <cfRule type="containsText" dxfId="413" priority="97" operator="containsText" text="1">
      <formula>NOT(ISERROR(SEARCH("1",V12)))</formula>
    </cfRule>
  </conditionalFormatting>
  <conditionalFormatting sqref="W12:W20">
    <cfRule type="cellIs" dxfId="412" priority="94" operator="equal">
      <formula>1</formula>
    </cfRule>
    <cfRule type="containsText" dxfId="411" priority="96" operator="containsText" text="1">
      <formula>NOT(ISERROR(SEARCH("1",W12)))</formula>
    </cfRule>
  </conditionalFormatting>
  <conditionalFormatting sqref="X12:X20">
    <cfRule type="cellIs" dxfId="410" priority="93" operator="equal">
      <formula>1</formula>
    </cfRule>
  </conditionalFormatting>
  <conditionalFormatting sqref="Q9">
    <cfRule type="cellIs" dxfId="409" priority="90" operator="equal">
      <formula>1</formula>
    </cfRule>
    <cfRule type="containsText" dxfId="408" priority="92" operator="containsText" text="1">
      <formula>NOT(ISERROR(SEARCH("1",Q9)))</formula>
    </cfRule>
  </conditionalFormatting>
  <conditionalFormatting sqref="R9">
    <cfRule type="cellIs" dxfId="407" priority="89" operator="equal">
      <formula>1</formula>
    </cfRule>
    <cfRule type="containsText" dxfId="406" priority="91" operator="containsText" text="1">
      <formula>NOT(ISERROR(SEARCH("1",R9)))</formula>
    </cfRule>
  </conditionalFormatting>
  <conditionalFormatting sqref="S9">
    <cfRule type="cellIs" dxfId="405" priority="88" operator="equal">
      <formula>1</formula>
    </cfRule>
  </conditionalFormatting>
  <conditionalFormatting sqref="Q10">
    <cfRule type="cellIs" dxfId="404" priority="85" operator="equal">
      <formula>1</formula>
    </cfRule>
    <cfRule type="containsText" dxfId="403" priority="87" operator="containsText" text="1">
      <formula>NOT(ISERROR(SEARCH("1",Q10)))</formula>
    </cfRule>
  </conditionalFormatting>
  <conditionalFormatting sqref="R10">
    <cfRule type="cellIs" dxfId="402" priority="84" operator="equal">
      <formula>1</formula>
    </cfRule>
    <cfRule type="containsText" dxfId="401" priority="86" operator="containsText" text="1">
      <formula>NOT(ISERROR(SEARCH("1",R10)))</formula>
    </cfRule>
  </conditionalFormatting>
  <conditionalFormatting sqref="S10">
    <cfRule type="cellIs" dxfId="400" priority="83" operator="equal">
      <formula>1</formula>
    </cfRule>
  </conditionalFormatting>
  <conditionalFormatting sqref="Q11">
    <cfRule type="cellIs" dxfId="399" priority="80" operator="equal">
      <formula>1</formula>
    </cfRule>
    <cfRule type="containsText" dxfId="398" priority="82" operator="containsText" text="1">
      <formula>NOT(ISERROR(SEARCH("1",Q11)))</formula>
    </cfRule>
  </conditionalFormatting>
  <conditionalFormatting sqref="R11">
    <cfRule type="cellIs" dxfId="397" priority="79" operator="equal">
      <formula>1</formula>
    </cfRule>
    <cfRule type="containsText" dxfId="396" priority="81" operator="containsText" text="1">
      <formula>NOT(ISERROR(SEARCH("1",R11)))</formula>
    </cfRule>
  </conditionalFormatting>
  <conditionalFormatting sqref="S11">
    <cfRule type="cellIs" dxfId="395" priority="78" operator="equal">
      <formula>1</formula>
    </cfRule>
  </conditionalFormatting>
  <conditionalFormatting sqref="M10">
    <cfRule type="cellIs" dxfId="394" priority="75" operator="equal">
      <formula>1</formula>
    </cfRule>
    <cfRule type="containsText" dxfId="393" priority="77" operator="containsText" text="1">
      <formula>NOT(ISERROR(SEARCH("1",M10)))</formula>
    </cfRule>
  </conditionalFormatting>
  <conditionalFormatting sqref="N10">
    <cfRule type="cellIs" dxfId="392" priority="74" operator="equal">
      <formula>1</formula>
    </cfRule>
    <cfRule type="containsText" dxfId="391" priority="76" operator="containsText" text="1">
      <formula>NOT(ISERROR(SEARCH("1",N10)))</formula>
    </cfRule>
  </conditionalFormatting>
  <conditionalFormatting sqref="O10">
    <cfRule type="cellIs" dxfId="390" priority="73" operator="equal">
      <formula>1</formula>
    </cfRule>
  </conditionalFormatting>
  <conditionalFormatting sqref="M11">
    <cfRule type="cellIs" dxfId="389" priority="70" operator="equal">
      <formula>1</formula>
    </cfRule>
    <cfRule type="containsText" dxfId="388" priority="72" operator="containsText" text="1">
      <formula>NOT(ISERROR(SEARCH("1",M11)))</formula>
    </cfRule>
  </conditionalFormatting>
  <conditionalFormatting sqref="N11">
    <cfRule type="cellIs" dxfId="387" priority="69" operator="equal">
      <formula>1</formula>
    </cfRule>
    <cfRule type="containsText" dxfId="386" priority="71" operator="containsText" text="1">
      <formula>NOT(ISERROR(SEARCH("1",N11)))</formula>
    </cfRule>
  </conditionalFormatting>
  <conditionalFormatting sqref="O11">
    <cfRule type="cellIs" dxfId="385" priority="68" operator="equal">
      <formula>1</formula>
    </cfRule>
  </conditionalFormatting>
  <conditionalFormatting sqref="M9">
    <cfRule type="cellIs" dxfId="384" priority="65" operator="equal">
      <formula>1</formula>
    </cfRule>
    <cfRule type="containsText" dxfId="383" priority="67" operator="containsText" text="1">
      <formula>NOT(ISERROR(SEARCH("1",M9)))</formula>
    </cfRule>
  </conditionalFormatting>
  <conditionalFormatting sqref="N9">
    <cfRule type="cellIs" dxfId="382" priority="64" operator="equal">
      <formula>1</formula>
    </cfRule>
    <cfRule type="containsText" dxfId="381" priority="66" operator="containsText" text="1">
      <formula>NOT(ISERROR(SEARCH("1",N9)))</formula>
    </cfRule>
  </conditionalFormatting>
  <conditionalFormatting sqref="O9">
    <cfRule type="cellIs" dxfId="380" priority="63" operator="equal">
      <formula>1</formula>
    </cfRule>
  </conditionalFormatting>
  <conditionalFormatting sqref="H10">
    <cfRule type="cellIs" dxfId="379" priority="60" operator="equal">
      <formula>1</formula>
    </cfRule>
    <cfRule type="containsText" dxfId="378" priority="62" operator="containsText" text="1">
      <formula>NOT(ISERROR(SEARCH("1",H10)))</formula>
    </cfRule>
  </conditionalFormatting>
  <conditionalFormatting sqref="I10">
    <cfRule type="cellIs" dxfId="377" priority="59" operator="equal">
      <formula>1</formula>
    </cfRule>
    <cfRule type="containsText" dxfId="376" priority="61" operator="containsText" text="1">
      <formula>NOT(ISERROR(SEARCH("1",I10)))</formula>
    </cfRule>
  </conditionalFormatting>
  <conditionalFormatting sqref="J10">
    <cfRule type="cellIs" dxfId="375" priority="58" operator="equal">
      <formula>1</formula>
    </cfRule>
  </conditionalFormatting>
  <conditionalFormatting sqref="H15">
    <cfRule type="cellIs" dxfId="374" priority="50" operator="equal">
      <formula>1</formula>
    </cfRule>
    <cfRule type="containsText" dxfId="373" priority="52" operator="containsText" text="1">
      <formula>NOT(ISERROR(SEARCH("1",H15)))</formula>
    </cfRule>
  </conditionalFormatting>
  <conditionalFormatting sqref="I15">
    <cfRule type="cellIs" dxfId="372" priority="49" operator="equal">
      <formula>1</formula>
    </cfRule>
    <cfRule type="containsText" dxfId="371" priority="51" operator="containsText" text="1">
      <formula>NOT(ISERROR(SEARCH("1",I15)))</formula>
    </cfRule>
  </conditionalFormatting>
  <conditionalFormatting sqref="J15">
    <cfRule type="cellIs" dxfId="370" priority="48" operator="equal">
      <formula>1</formula>
    </cfRule>
  </conditionalFormatting>
  <conditionalFormatting sqref="M14:M16">
    <cfRule type="cellIs" dxfId="369" priority="45" operator="equal">
      <formula>1</formula>
    </cfRule>
    <cfRule type="containsText" dxfId="368" priority="47" operator="containsText" text="1">
      <formula>NOT(ISERROR(SEARCH("1",M14)))</formula>
    </cfRule>
  </conditionalFormatting>
  <conditionalFormatting sqref="N14:N16">
    <cfRule type="cellIs" dxfId="367" priority="44" operator="equal">
      <formula>1</formula>
    </cfRule>
    <cfRule type="containsText" dxfId="366" priority="46" operator="containsText" text="1">
      <formula>NOT(ISERROR(SEARCH("1",N14)))</formula>
    </cfRule>
  </conditionalFormatting>
  <conditionalFormatting sqref="O14:O16">
    <cfRule type="cellIs" dxfId="365" priority="43" operator="equal">
      <formula>1</formula>
    </cfRule>
  </conditionalFormatting>
  <conditionalFormatting sqref="M17">
    <cfRule type="cellIs" dxfId="364" priority="40" operator="equal">
      <formula>1</formula>
    </cfRule>
    <cfRule type="containsText" dxfId="363" priority="42" operator="containsText" text="1">
      <formula>NOT(ISERROR(SEARCH("1",M17)))</formula>
    </cfRule>
  </conditionalFormatting>
  <conditionalFormatting sqref="N17">
    <cfRule type="cellIs" dxfId="362" priority="39" operator="equal">
      <formula>1</formula>
    </cfRule>
    <cfRule type="containsText" dxfId="361" priority="41" operator="containsText" text="1">
      <formula>NOT(ISERROR(SEARCH("1",N17)))</formula>
    </cfRule>
  </conditionalFormatting>
  <conditionalFormatting sqref="O17">
    <cfRule type="cellIs" dxfId="360" priority="38" operator="equal">
      <formula>1</formula>
    </cfRule>
  </conditionalFormatting>
  <conditionalFormatting sqref="M12">
    <cfRule type="cellIs" dxfId="359" priority="35" operator="equal">
      <formula>1</formula>
    </cfRule>
    <cfRule type="containsText" dxfId="358" priority="37" operator="containsText" text="1">
      <formula>NOT(ISERROR(SEARCH("1",M12)))</formula>
    </cfRule>
  </conditionalFormatting>
  <conditionalFormatting sqref="N12">
    <cfRule type="cellIs" dxfId="357" priority="34" operator="equal">
      <formula>1</formula>
    </cfRule>
    <cfRule type="containsText" dxfId="356" priority="36" operator="containsText" text="1">
      <formula>NOT(ISERROR(SEARCH("1",N12)))</formula>
    </cfRule>
  </conditionalFormatting>
  <conditionalFormatting sqref="O12">
    <cfRule type="cellIs" dxfId="355" priority="33" operator="equal">
      <formula>1</formula>
    </cfRule>
  </conditionalFormatting>
  <conditionalFormatting sqref="C14:C15">
    <cfRule type="cellIs" dxfId="354" priority="26" operator="equal">
      <formula>1</formula>
    </cfRule>
    <cfRule type="containsText" dxfId="353" priority="27" operator="containsText" text="1">
      <formula>NOT(ISERROR(SEARCH("1",C14)))</formula>
    </cfRule>
  </conditionalFormatting>
  <conditionalFormatting sqref="C11">
    <cfRule type="cellIs" dxfId="352" priority="24" operator="equal">
      <formula>1</formula>
    </cfRule>
    <cfRule type="containsText" dxfId="351" priority="25" operator="containsText" text="1">
      <formula>NOT(ISERROR(SEARCH("1",C11)))</formula>
    </cfRule>
  </conditionalFormatting>
  <conditionalFormatting sqref="C12:C13">
    <cfRule type="cellIs" dxfId="350" priority="22" operator="equal">
      <formula>1</formula>
    </cfRule>
    <cfRule type="containsText" dxfId="349" priority="23" operator="containsText" text="1">
      <formula>NOT(ISERROR(SEARCH("1",C12)))</formula>
    </cfRule>
  </conditionalFormatting>
  <conditionalFormatting sqref="C16">
    <cfRule type="cellIs" dxfId="348" priority="20" operator="equal">
      <formula>1</formula>
    </cfRule>
    <cfRule type="containsText" dxfId="347" priority="21" operator="containsText" text="1">
      <formula>NOT(ISERROR(SEARCH("1",C16)))</formula>
    </cfRule>
  </conditionalFormatting>
  <conditionalFormatting sqref="L8 L13">
    <cfRule type="cellIs" dxfId="346" priority="18" operator="equal">
      <formula>1</formula>
    </cfRule>
    <cfRule type="containsText" dxfId="345" priority="19" operator="containsText" text="1">
      <formula>NOT(ISERROR(SEARCH("1",L8)))</formula>
    </cfRule>
  </conditionalFormatting>
  <conditionalFormatting sqref="L10">
    <cfRule type="cellIs" dxfId="344" priority="16" operator="equal">
      <formula>1</formula>
    </cfRule>
    <cfRule type="containsText" dxfId="343" priority="17" operator="containsText" text="1">
      <formula>NOT(ISERROR(SEARCH("1",L10)))</formula>
    </cfRule>
  </conditionalFormatting>
  <conditionalFormatting sqref="L11">
    <cfRule type="cellIs" dxfId="342" priority="14" operator="equal">
      <formula>1</formula>
    </cfRule>
    <cfRule type="containsText" dxfId="341" priority="15" operator="containsText" text="1">
      <formula>NOT(ISERROR(SEARCH("1",L11)))</formula>
    </cfRule>
  </conditionalFormatting>
  <conditionalFormatting sqref="L9">
    <cfRule type="cellIs" dxfId="340" priority="12" operator="equal">
      <formula>1</formula>
    </cfRule>
    <cfRule type="containsText" dxfId="339" priority="13" operator="containsText" text="1">
      <formula>NOT(ISERROR(SEARCH("1",L9)))</formula>
    </cfRule>
  </conditionalFormatting>
  <conditionalFormatting sqref="L14:L16">
    <cfRule type="cellIs" dxfId="338" priority="10" operator="equal">
      <formula>1</formula>
    </cfRule>
    <cfRule type="containsText" dxfId="337" priority="11" operator="containsText" text="1">
      <formula>NOT(ISERROR(SEARCH("1",L14)))</formula>
    </cfRule>
  </conditionalFormatting>
  <conditionalFormatting sqref="L17">
    <cfRule type="cellIs" dxfId="336" priority="8" operator="equal">
      <formula>1</formula>
    </cfRule>
    <cfRule type="containsText" dxfId="335" priority="9" operator="containsText" text="1">
      <formula>NOT(ISERROR(SEARCH("1",L17)))</formula>
    </cfRule>
  </conditionalFormatting>
  <conditionalFormatting sqref="L12">
    <cfRule type="cellIs" dxfId="334" priority="6" operator="equal">
      <formula>1</formula>
    </cfRule>
    <cfRule type="containsText" dxfId="333" priority="7" operator="containsText" text="1">
      <formula>NOT(ISERROR(SEARCH("1",L12)))</formula>
    </cfRule>
  </conditionalFormatting>
  <conditionalFormatting sqref="U12:U20">
    <cfRule type="cellIs" dxfId="332" priority="2" operator="equal">
      <formula>1</formula>
    </cfRule>
    <cfRule type="containsText" dxfId="331" priority="3" operator="containsText" text="1">
      <formula>NOT(ISERROR(SEARCH("1",U12)))</formula>
    </cfRule>
  </conditionalFormatting>
  <conditionalFormatting sqref="U24:U1048576 L24:L1048576 C24:C1048576 C1 L1:L22 U1:U22 C3:C22">
    <cfRule type="cellIs" dxfId="330" priority="1" operator="equal">
      <formula>1</formula>
    </cfRule>
  </conditionalFormatting>
  <pageMargins left="0" right="0" top="0.74803149606299213" bottom="0.35433070866141736" header="0.31496062992125984" footer="0.31496062992125984"/>
  <pageSetup paperSize="9" orientation="landscape" r:id="rId1"/>
  <headerFooter>
    <oddFooter>&amp;L&amp;"-,Italique"&amp;8Programme Jeunesse PAS GAF &amp;R&amp;"-,Italique"&amp;8&amp;K00-033MC-EGM-MW 09/17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C21"/>
  <sheetViews>
    <sheetView topLeftCell="A13" zoomScale="112" zoomScaleNormal="112" workbookViewId="0">
      <selection activeCell="B14" sqref="B14"/>
    </sheetView>
  </sheetViews>
  <sheetFormatPr baseColWidth="10" defaultRowHeight="15.75" x14ac:dyDescent="0.25"/>
  <cols>
    <col min="1" max="1" width="1" style="8" customWidth="1"/>
    <col min="2" max="2" width="15.85546875" style="1" customWidth="1"/>
    <col min="3" max="6" width="2.42578125" style="10" customWidth="1"/>
    <col min="7" max="7" width="14" style="1" customWidth="1"/>
    <col min="8" max="10" width="2.42578125" style="10" customWidth="1"/>
    <col min="11" max="11" width="15" style="1" customWidth="1"/>
    <col min="12" max="15" width="2.42578125" style="10" customWidth="1"/>
    <col min="16" max="16" width="14.7109375" style="1" customWidth="1"/>
    <col min="17" max="19" width="2.42578125" style="10" customWidth="1"/>
    <col min="20" max="20" width="18.85546875" style="1" customWidth="1"/>
    <col min="21" max="24" width="2.42578125" style="10" customWidth="1"/>
    <col min="25" max="25" width="15.85546875" customWidth="1"/>
    <col min="26" max="28" width="2.42578125" style="10" customWidth="1"/>
  </cols>
  <sheetData>
    <row r="1" spans="1:29" ht="15" x14ac:dyDescent="0.25">
      <c r="A1"/>
      <c r="B1" s="10"/>
      <c r="G1" s="10"/>
      <c r="K1" s="10"/>
      <c r="P1" s="10"/>
      <c r="T1" s="10"/>
    </row>
    <row r="2" spans="1:29" ht="17.25" customHeight="1" x14ac:dyDescent="0.25">
      <c r="A2"/>
      <c r="B2" s="10"/>
      <c r="F2" s="469" t="s">
        <v>102</v>
      </c>
      <c r="G2" s="469"/>
      <c r="H2" s="469"/>
      <c r="I2" s="469"/>
      <c r="J2" s="469"/>
      <c r="K2" s="469"/>
      <c r="L2" s="469"/>
      <c r="M2" s="469"/>
      <c r="N2" s="469"/>
      <c r="P2" s="10"/>
      <c r="Q2" s="474" t="s">
        <v>71</v>
      </c>
      <c r="R2" s="474"/>
      <c r="S2" s="474"/>
      <c r="T2" s="197">
        <f>'Récap %'!C6</f>
        <v>0</v>
      </c>
      <c r="U2" s="216"/>
      <c r="V2" s="474" t="s">
        <v>75</v>
      </c>
      <c r="W2" s="474"/>
      <c r="X2" s="474"/>
      <c r="Y2" s="474">
        <f>'Récap %'!F6</f>
        <v>0</v>
      </c>
      <c r="Z2" s="474"/>
      <c r="AA2" s="474"/>
      <c r="AB2" s="474"/>
    </row>
    <row r="3" spans="1:29" ht="15" customHeight="1" x14ac:dyDescent="0.25">
      <c r="A3"/>
      <c r="B3" s="10"/>
      <c r="G3" s="10"/>
      <c r="K3" s="10"/>
      <c r="P3" s="10"/>
      <c r="Q3" s="474" t="s">
        <v>72</v>
      </c>
      <c r="R3" s="474"/>
      <c r="S3" s="474"/>
      <c r="T3" s="197">
        <f>'Récap %'!C7</f>
        <v>0</v>
      </c>
      <c r="U3" s="216"/>
      <c r="V3" s="474" t="s">
        <v>74</v>
      </c>
      <c r="W3" s="474"/>
      <c r="X3" s="474"/>
      <c r="Y3" s="474">
        <f>'Récap %'!F7</f>
        <v>0</v>
      </c>
      <c r="Z3" s="474"/>
      <c r="AA3" s="474"/>
      <c r="AB3" s="474"/>
    </row>
    <row r="4" spans="1:29" ht="15.75" customHeight="1" x14ac:dyDescent="0.25">
      <c r="B4" s="10"/>
      <c r="G4" s="488" t="s">
        <v>42</v>
      </c>
      <c r="H4" s="488"/>
      <c r="I4" s="488"/>
      <c r="J4" s="488"/>
      <c r="K4" s="488"/>
      <c r="P4" s="10"/>
      <c r="Q4" s="486" t="s">
        <v>73</v>
      </c>
      <c r="R4" s="486"/>
      <c r="S4" s="486"/>
      <c r="T4" s="197">
        <f>'Récap %'!C8</f>
        <v>0</v>
      </c>
      <c r="U4" s="216"/>
      <c r="V4" s="197"/>
      <c r="W4" s="197"/>
      <c r="X4" s="197"/>
      <c r="Y4" s="197"/>
      <c r="Z4" s="197"/>
      <c r="AA4" s="197"/>
      <c r="AB4" s="197"/>
    </row>
    <row r="5" spans="1:29" s="2" customFormat="1" ht="15" customHeight="1" x14ac:dyDescent="0.25">
      <c r="A5" s="8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Z5" s="10"/>
      <c r="AA5" s="10"/>
      <c r="AB5" s="10"/>
    </row>
    <row r="6" spans="1:29" s="4" customFormat="1" x14ac:dyDescent="0.25">
      <c r="A6" s="7"/>
      <c r="B6" s="480" t="s">
        <v>5</v>
      </c>
      <c r="C6" s="481"/>
      <c r="D6" s="481"/>
      <c r="E6" s="481"/>
      <c r="F6" s="481"/>
      <c r="G6" s="481"/>
      <c r="H6" s="481"/>
      <c r="I6" s="481"/>
      <c r="J6" s="482"/>
      <c r="K6" s="480" t="s">
        <v>6</v>
      </c>
      <c r="L6" s="481"/>
      <c r="M6" s="481"/>
      <c r="N6" s="481"/>
      <c r="O6" s="481"/>
      <c r="P6" s="481"/>
      <c r="Q6" s="481"/>
      <c r="R6" s="481"/>
      <c r="S6" s="482"/>
      <c r="T6" s="480" t="s">
        <v>7</v>
      </c>
      <c r="U6" s="481"/>
      <c r="V6" s="481"/>
      <c r="W6" s="481"/>
      <c r="X6" s="481"/>
      <c r="Y6" s="481"/>
      <c r="Z6" s="481"/>
      <c r="AA6" s="481"/>
      <c r="AB6" s="482"/>
    </row>
    <row r="7" spans="1:29" s="4" customFormat="1" ht="22.5" x14ac:dyDescent="0.25">
      <c r="A7" s="7"/>
      <c r="B7" s="123" t="s">
        <v>31</v>
      </c>
      <c r="C7" s="98" t="s">
        <v>90</v>
      </c>
      <c r="D7" s="98" t="s">
        <v>67</v>
      </c>
      <c r="E7" s="72" t="s">
        <v>68</v>
      </c>
      <c r="F7" s="79" t="s">
        <v>69</v>
      </c>
      <c r="G7" s="182" t="s">
        <v>32</v>
      </c>
      <c r="H7" s="98" t="s">
        <v>67</v>
      </c>
      <c r="I7" s="72" t="s">
        <v>68</v>
      </c>
      <c r="J7" s="79" t="s">
        <v>69</v>
      </c>
      <c r="K7" s="123" t="s">
        <v>31</v>
      </c>
      <c r="L7" s="98" t="s">
        <v>90</v>
      </c>
      <c r="M7" s="98" t="s">
        <v>67</v>
      </c>
      <c r="N7" s="72" t="s">
        <v>68</v>
      </c>
      <c r="O7" s="160" t="s">
        <v>69</v>
      </c>
      <c r="P7" s="180" t="s">
        <v>32</v>
      </c>
      <c r="Q7" s="98" t="s">
        <v>67</v>
      </c>
      <c r="R7" s="72" t="s">
        <v>68</v>
      </c>
      <c r="S7" s="73" t="s">
        <v>69</v>
      </c>
      <c r="T7" s="180" t="s">
        <v>161</v>
      </c>
      <c r="U7" s="98" t="s">
        <v>90</v>
      </c>
      <c r="V7" s="98" t="s">
        <v>67</v>
      </c>
      <c r="W7" s="72" t="s">
        <v>68</v>
      </c>
      <c r="X7" s="79" t="s">
        <v>69</v>
      </c>
      <c r="Y7" s="182" t="s">
        <v>32</v>
      </c>
      <c r="Z7" s="98" t="s">
        <v>67</v>
      </c>
      <c r="AA7" s="72" t="s">
        <v>68</v>
      </c>
      <c r="AB7" s="73" t="s">
        <v>69</v>
      </c>
    </row>
    <row r="8" spans="1:29" s="6" customFormat="1" ht="19.5" customHeight="1" x14ac:dyDescent="0.2">
      <c r="A8" s="8"/>
      <c r="B8" s="227" t="s">
        <v>57</v>
      </c>
      <c r="C8" s="183"/>
      <c r="D8" s="183">
        <v>1</v>
      </c>
      <c r="E8" s="183"/>
      <c r="F8" s="184"/>
      <c r="G8" s="83"/>
      <c r="H8" s="58"/>
      <c r="I8" s="58"/>
      <c r="J8" s="58"/>
      <c r="K8" s="399" t="s">
        <v>53</v>
      </c>
      <c r="L8" s="192"/>
      <c r="M8" s="192"/>
      <c r="N8" s="192"/>
      <c r="O8" s="193"/>
      <c r="P8" s="15"/>
      <c r="Q8" s="58"/>
      <c r="R8" s="58"/>
      <c r="S8" s="62"/>
      <c r="T8" s="442" t="s">
        <v>174</v>
      </c>
      <c r="U8" s="198"/>
      <c r="V8" s="198"/>
      <c r="W8" s="198"/>
      <c r="X8" s="199"/>
      <c r="Y8" s="171" t="s">
        <v>49</v>
      </c>
      <c r="Z8" s="198"/>
      <c r="AA8" s="198"/>
      <c r="AB8" s="200"/>
      <c r="AC8" s="113"/>
    </row>
    <row r="9" spans="1:29" s="6" customFormat="1" ht="19.5" customHeight="1" x14ac:dyDescent="0.2">
      <c r="A9" s="8"/>
      <c r="B9" s="19"/>
      <c r="C9" s="150"/>
      <c r="D9" s="150"/>
      <c r="E9" s="150"/>
      <c r="F9" s="181"/>
      <c r="G9" s="83"/>
      <c r="H9" s="58"/>
      <c r="I9" s="58"/>
      <c r="J9" s="58"/>
      <c r="K9" s="400"/>
      <c r="L9" s="58"/>
      <c r="M9" s="58"/>
      <c r="N9" s="58"/>
      <c r="O9" s="179"/>
      <c r="P9" s="15"/>
      <c r="Q9" s="58"/>
      <c r="R9" s="58"/>
      <c r="S9" s="62"/>
      <c r="T9" s="426" t="s">
        <v>175</v>
      </c>
      <c r="U9" s="66"/>
      <c r="V9" s="66"/>
      <c r="W9" s="66"/>
      <c r="X9" s="190"/>
      <c r="Y9" s="120" t="s">
        <v>50</v>
      </c>
      <c r="Z9" s="66"/>
      <c r="AA9" s="66"/>
      <c r="AB9" s="67"/>
    </row>
    <row r="10" spans="1:29" s="6" customFormat="1" ht="19.5" customHeight="1" x14ac:dyDescent="0.2">
      <c r="A10" s="8"/>
      <c r="B10" s="227"/>
      <c r="C10" s="58"/>
      <c r="D10" s="58"/>
      <c r="E10" s="58"/>
      <c r="F10" s="179"/>
      <c r="G10" s="83"/>
      <c r="H10" s="58"/>
      <c r="I10" s="58"/>
      <c r="J10" s="58"/>
      <c r="K10" s="400"/>
      <c r="L10" s="58"/>
      <c r="M10" s="58"/>
      <c r="N10" s="58"/>
      <c r="O10" s="179"/>
      <c r="P10" s="15"/>
      <c r="Q10" s="58"/>
      <c r="R10" s="58"/>
      <c r="S10" s="62"/>
      <c r="T10" s="426" t="s">
        <v>176</v>
      </c>
      <c r="U10" s="66"/>
      <c r="V10" s="66"/>
      <c r="W10" s="66"/>
      <c r="X10" s="190"/>
      <c r="Y10" s="120" t="s">
        <v>51</v>
      </c>
      <c r="Z10" s="66"/>
      <c r="AA10" s="66"/>
      <c r="AB10" s="67"/>
      <c r="AC10" s="113"/>
    </row>
    <row r="11" spans="1:29" s="29" customFormat="1" ht="27" customHeight="1" x14ac:dyDescent="0.25">
      <c r="A11" s="8"/>
      <c r="B11" s="19" t="s">
        <v>58</v>
      </c>
      <c r="C11" s="401"/>
      <c r="D11" s="401"/>
      <c r="E11" s="401">
        <v>1</v>
      </c>
      <c r="F11" s="402"/>
      <c r="G11" s="83"/>
      <c r="H11" s="403"/>
      <c r="I11" s="403"/>
      <c r="J11" s="404"/>
      <c r="K11" s="405" t="s">
        <v>79</v>
      </c>
      <c r="L11" s="229"/>
      <c r="M11" s="229"/>
      <c r="N11" s="66"/>
      <c r="O11" s="228"/>
      <c r="P11" s="500" t="s">
        <v>93</v>
      </c>
      <c r="Q11" s="240"/>
      <c r="R11" s="66"/>
      <c r="S11" s="241"/>
      <c r="T11" s="502" t="s">
        <v>80</v>
      </c>
      <c r="U11" s="494"/>
      <c r="V11" s="494"/>
      <c r="W11" s="494"/>
      <c r="X11" s="496"/>
      <c r="Y11" s="498"/>
      <c r="Z11" s="112"/>
      <c r="AA11" s="112"/>
      <c r="AB11" s="178"/>
    </row>
    <row r="12" spans="1:29" s="6" customFormat="1" ht="27" customHeight="1" x14ac:dyDescent="0.2">
      <c r="A12" s="8"/>
      <c r="B12" s="406" t="s">
        <v>59</v>
      </c>
      <c r="C12" s="66"/>
      <c r="D12" s="66"/>
      <c r="E12" s="66"/>
      <c r="F12" s="190"/>
      <c r="G12" s="83"/>
      <c r="H12" s="58"/>
      <c r="I12" s="58"/>
      <c r="J12" s="62"/>
      <c r="K12" s="57" t="s">
        <v>62</v>
      </c>
      <c r="L12" s="66"/>
      <c r="M12" s="66"/>
      <c r="N12" s="66"/>
      <c r="O12" s="185"/>
      <c r="P12" s="501"/>
      <c r="Q12" s="66"/>
      <c r="R12" s="66"/>
      <c r="S12" s="185"/>
      <c r="T12" s="503"/>
      <c r="U12" s="495"/>
      <c r="V12" s="495"/>
      <c r="W12" s="495"/>
      <c r="X12" s="497"/>
      <c r="Y12" s="498"/>
      <c r="Z12" s="58"/>
      <c r="AA12" s="58"/>
      <c r="AB12" s="62"/>
    </row>
    <row r="13" spans="1:29" s="6" customFormat="1" ht="25.5" x14ac:dyDescent="0.2">
      <c r="A13" s="8"/>
      <c r="B13" s="400"/>
      <c r="C13" s="58"/>
      <c r="D13" s="58"/>
      <c r="E13" s="58"/>
      <c r="F13" s="58"/>
      <c r="G13" s="83"/>
      <c r="H13" s="58"/>
      <c r="I13" s="58"/>
      <c r="J13" s="58"/>
      <c r="K13" s="400"/>
      <c r="L13" s="58"/>
      <c r="M13" s="58"/>
      <c r="N13" s="58"/>
      <c r="O13" s="179"/>
      <c r="P13" s="15"/>
      <c r="Q13" s="58"/>
      <c r="R13" s="58"/>
      <c r="S13" s="62"/>
      <c r="T13" s="420" t="s">
        <v>155</v>
      </c>
      <c r="U13" s="183"/>
      <c r="V13" s="183"/>
      <c r="W13" s="183"/>
      <c r="X13" s="194"/>
      <c r="Y13" s="121"/>
      <c r="Z13" s="58"/>
      <c r="AA13" s="58"/>
      <c r="AB13" s="62"/>
    </row>
    <row r="14" spans="1:29" s="6" customFormat="1" ht="25.5" x14ac:dyDescent="0.2">
      <c r="A14" s="8"/>
      <c r="B14" s="426" t="s">
        <v>243</v>
      </c>
      <c r="C14" s="66"/>
      <c r="D14" s="66"/>
      <c r="E14" s="66"/>
      <c r="F14" s="185"/>
      <c r="G14" s="83"/>
      <c r="H14" s="58"/>
      <c r="I14" s="58"/>
      <c r="J14" s="58"/>
      <c r="K14" s="421" t="s">
        <v>98</v>
      </c>
      <c r="L14" s="66"/>
      <c r="M14" s="66"/>
      <c r="N14" s="66"/>
      <c r="O14" s="185"/>
      <c r="P14" s="422" t="s">
        <v>99</v>
      </c>
      <c r="Q14" s="66"/>
      <c r="R14" s="66"/>
      <c r="S14" s="67"/>
      <c r="T14" s="423" t="s">
        <v>96</v>
      </c>
      <c r="U14" s="66"/>
      <c r="V14" s="66"/>
      <c r="W14" s="66"/>
      <c r="X14" s="190"/>
      <c r="Y14" s="120" t="s">
        <v>56</v>
      </c>
      <c r="Z14" s="66"/>
      <c r="AA14" s="66"/>
      <c r="AB14" s="67"/>
    </row>
    <row r="15" spans="1:29" s="6" customFormat="1" ht="29.25" customHeight="1" x14ac:dyDescent="0.2">
      <c r="A15" s="8"/>
      <c r="B15" s="227"/>
      <c r="C15" s="58"/>
      <c r="D15" s="58"/>
      <c r="E15" s="58"/>
      <c r="F15" s="58"/>
      <c r="G15" s="83"/>
      <c r="H15" s="58"/>
      <c r="I15" s="58"/>
      <c r="J15" s="58"/>
      <c r="K15" s="227"/>
      <c r="L15" s="58"/>
      <c r="M15" s="58"/>
      <c r="N15" s="58"/>
      <c r="O15" s="179"/>
      <c r="P15" s="113"/>
      <c r="Q15" s="58"/>
      <c r="R15" s="58"/>
      <c r="S15" s="62"/>
      <c r="T15" s="444" t="s">
        <v>100</v>
      </c>
      <c r="U15" s="183"/>
      <c r="V15" s="183"/>
      <c r="W15" s="183"/>
      <c r="X15" s="194"/>
      <c r="Y15" s="83" t="s">
        <v>55</v>
      </c>
      <c r="Z15" s="183"/>
      <c r="AA15" s="183"/>
      <c r="AB15" s="191"/>
    </row>
    <row r="16" spans="1:29" s="6" customFormat="1" ht="40.5" customHeight="1" x14ac:dyDescent="0.2">
      <c r="A16" s="8"/>
      <c r="B16" s="23" t="s">
        <v>54</v>
      </c>
      <c r="C16" s="186"/>
      <c r="D16" s="186"/>
      <c r="E16" s="186"/>
      <c r="F16" s="187"/>
      <c r="G16" s="549" t="s">
        <v>177</v>
      </c>
      <c r="H16" s="186"/>
      <c r="I16" s="186"/>
      <c r="J16" s="188"/>
      <c r="K16" s="23" t="s">
        <v>242</v>
      </c>
      <c r="L16" s="186"/>
      <c r="M16" s="186"/>
      <c r="N16" s="186"/>
      <c r="O16" s="187"/>
      <c r="P16" s="177" t="s">
        <v>61</v>
      </c>
      <c r="Q16" s="186"/>
      <c r="R16" s="186"/>
      <c r="S16" s="189"/>
      <c r="T16" s="23" t="s">
        <v>60</v>
      </c>
      <c r="U16" s="186"/>
      <c r="V16" s="186"/>
      <c r="W16" s="186"/>
      <c r="X16" s="188"/>
      <c r="Y16" s="131" t="s">
        <v>52</v>
      </c>
      <c r="Z16" s="186"/>
      <c r="AA16" s="186"/>
      <c r="AB16" s="189"/>
    </row>
    <row r="17" spans="1:28" s="321" customFormat="1" x14ac:dyDescent="0.25">
      <c r="A17" s="316"/>
      <c r="B17" s="262"/>
      <c r="C17" s="317">
        <f>PRODUCT(C18,C19)</f>
        <v>0</v>
      </c>
      <c r="D17" s="317">
        <f>PRODUCT(D18,D19)</f>
        <v>1</v>
      </c>
      <c r="E17" s="317">
        <f>PRODUCT(E18,E19)</f>
        <v>2</v>
      </c>
      <c r="F17" s="318">
        <f>PRODUCT(F18,F19)</f>
        <v>0</v>
      </c>
      <c r="G17" s="313" t="s">
        <v>70</v>
      </c>
      <c r="H17" s="317">
        <f>PRODUCT(H18,H19)</f>
        <v>0</v>
      </c>
      <c r="I17" s="317">
        <f t="shared" ref="I17:J17" si="0">PRODUCT(I18,I19)</f>
        <v>0</v>
      </c>
      <c r="J17" s="318">
        <f t="shared" si="0"/>
        <v>0</v>
      </c>
      <c r="K17" s="320"/>
      <c r="L17" s="317">
        <f>PRODUCT(L18,L19)</f>
        <v>0</v>
      </c>
      <c r="M17" s="317">
        <f>PRODUCT(M18,M19)</f>
        <v>0</v>
      </c>
      <c r="N17" s="317">
        <f>PRODUCT(N18,N19)</f>
        <v>0</v>
      </c>
      <c r="O17" s="318">
        <f>PRODUCT(O18,O19)</f>
        <v>0</v>
      </c>
      <c r="P17" s="313" t="s">
        <v>70</v>
      </c>
      <c r="Q17" s="317">
        <f>PRODUCT(Q18,Q19)</f>
        <v>0</v>
      </c>
      <c r="R17" s="317">
        <f t="shared" ref="R17:S17" si="1">PRODUCT(R18,R19)</f>
        <v>0</v>
      </c>
      <c r="S17" s="318">
        <f t="shared" si="1"/>
        <v>0</v>
      </c>
      <c r="T17" s="320"/>
      <c r="U17" s="317">
        <f>PRODUCT(U18,U19)</f>
        <v>0</v>
      </c>
      <c r="V17" s="317">
        <f>PRODUCT(V18,V19)</f>
        <v>0</v>
      </c>
      <c r="W17" s="317">
        <f>PRODUCT(W18,W19)</f>
        <v>0</v>
      </c>
      <c r="X17" s="318">
        <f>PRODUCT(X18,X19)</f>
        <v>0</v>
      </c>
      <c r="Y17" s="313" t="s">
        <v>70</v>
      </c>
      <c r="Z17" s="317">
        <f>PRODUCT(Z18,Z19)</f>
        <v>0</v>
      </c>
      <c r="AA17" s="317">
        <f t="shared" ref="AA17" si="2">PRODUCT(AA18,AA19)</f>
        <v>0</v>
      </c>
      <c r="AB17" s="318">
        <f>PRODUCT(AB18,AB19)</f>
        <v>0</v>
      </c>
    </row>
    <row r="18" spans="1:28" s="321" customFormat="1" x14ac:dyDescent="0.25">
      <c r="A18" s="316"/>
      <c r="B18" s="322"/>
      <c r="C18" s="317">
        <v>0</v>
      </c>
      <c r="D18" s="317">
        <v>1</v>
      </c>
      <c r="E18" s="317">
        <v>2</v>
      </c>
      <c r="F18" s="317">
        <v>4</v>
      </c>
      <c r="G18" s="314">
        <f>SUM(D17:F17,H17,I17,J17)</f>
        <v>3</v>
      </c>
      <c r="H18" s="323">
        <v>2</v>
      </c>
      <c r="I18" s="323">
        <v>4</v>
      </c>
      <c r="J18" s="323">
        <v>5</v>
      </c>
      <c r="K18" s="324"/>
      <c r="L18" s="325">
        <v>0</v>
      </c>
      <c r="M18" s="325">
        <v>1</v>
      </c>
      <c r="N18" s="325">
        <v>2</v>
      </c>
      <c r="O18" s="325">
        <v>4</v>
      </c>
      <c r="P18" s="314">
        <f>SUM(M17:O17,Q17,R17,S17)</f>
        <v>0</v>
      </c>
      <c r="Q18" s="323">
        <v>2</v>
      </c>
      <c r="R18" s="323">
        <v>4</v>
      </c>
      <c r="S18" s="323">
        <v>5</v>
      </c>
      <c r="T18" s="324"/>
      <c r="U18" s="325">
        <v>0</v>
      </c>
      <c r="V18" s="325">
        <v>1</v>
      </c>
      <c r="W18" s="325">
        <v>2</v>
      </c>
      <c r="X18" s="325">
        <v>4</v>
      </c>
      <c r="Y18" s="314">
        <f>SUM(V17:X17,Z17,AA17,AB17)</f>
        <v>0</v>
      </c>
      <c r="Z18" s="323">
        <v>2</v>
      </c>
      <c r="AA18" s="323">
        <v>4</v>
      </c>
      <c r="AB18" s="323">
        <v>5</v>
      </c>
    </row>
    <row r="19" spans="1:28" s="242" customFormat="1" ht="18.75" x14ac:dyDescent="0.3">
      <c r="A19" s="246"/>
      <c r="B19" s="243" t="s">
        <v>92</v>
      </c>
      <c r="C19" s="247">
        <f>SUM(C3:C16)</f>
        <v>0</v>
      </c>
      <c r="D19" s="247">
        <f>SUM(D3:D16)</f>
        <v>1</v>
      </c>
      <c r="E19" s="247">
        <f t="shared" ref="E19:F19" si="3">SUM(E3:E16)</f>
        <v>1</v>
      </c>
      <c r="F19" s="247">
        <f t="shared" si="3"/>
        <v>0</v>
      </c>
      <c r="G19" s="315">
        <f>PRODUCT(G18,G20)</f>
        <v>14.28</v>
      </c>
      <c r="H19" s="311">
        <f>SUM(H3:H16)</f>
        <v>0</v>
      </c>
      <c r="I19" s="311">
        <f t="shared" ref="I19:J19" si="4">SUM(I3:I16)</f>
        <v>0</v>
      </c>
      <c r="J19" s="311">
        <f t="shared" si="4"/>
        <v>0</v>
      </c>
      <c r="K19" s="312"/>
      <c r="L19" s="311">
        <f>SUM(L3:L16)</f>
        <v>0</v>
      </c>
      <c r="M19" s="311">
        <f>SUM(M3:M16)</f>
        <v>0</v>
      </c>
      <c r="N19" s="311">
        <f t="shared" ref="N19:O19" si="5">SUM(N3:N16)</f>
        <v>0</v>
      </c>
      <c r="O19" s="311">
        <f t="shared" si="5"/>
        <v>0</v>
      </c>
      <c r="P19" s="315">
        <f>PRODUCT(P18,P20)</f>
        <v>0</v>
      </c>
      <c r="Q19" s="247">
        <f>SUM(Q3:Q16)</f>
        <v>0</v>
      </c>
      <c r="R19" s="247">
        <f t="shared" ref="R19:S19" si="6">SUM(R3:R16)</f>
        <v>0</v>
      </c>
      <c r="S19" s="247">
        <f t="shared" si="6"/>
        <v>0</v>
      </c>
      <c r="U19" s="247">
        <f>SUM(U3:U16)</f>
        <v>0</v>
      </c>
      <c r="V19" s="247">
        <f>SUM(V3:V16)</f>
        <v>0</v>
      </c>
      <c r="W19" s="247">
        <f t="shared" ref="W19" si="7">SUM(W3:W16)</f>
        <v>0</v>
      </c>
      <c r="X19" s="247">
        <f>SUM(X8:X16)</f>
        <v>0</v>
      </c>
      <c r="Y19" s="315">
        <f>PRODUCT(Y18,Y20)</f>
        <v>0</v>
      </c>
      <c r="Z19" s="247">
        <f>SUM(Z3:Z16)</f>
        <v>0</v>
      </c>
      <c r="AA19" s="247">
        <f t="shared" ref="AA19" si="8">SUM(AA3:AA16)</f>
        <v>0</v>
      </c>
      <c r="AB19" s="247">
        <f>SUM(AB8:AB16)</f>
        <v>0</v>
      </c>
    </row>
    <row r="20" spans="1:28" x14ac:dyDescent="0.25">
      <c r="G20" s="292">
        <v>4.76</v>
      </c>
      <c r="H20" s="77"/>
      <c r="I20" s="77"/>
      <c r="J20" s="77"/>
      <c r="L20" s="77"/>
      <c r="M20" s="77"/>
      <c r="N20" s="77"/>
      <c r="O20" s="77"/>
      <c r="P20" s="292">
        <v>4.1666666000000001</v>
      </c>
      <c r="T20" s="428"/>
      <c r="Y20" s="306">
        <v>2.63</v>
      </c>
    </row>
    <row r="21" spans="1:28" s="424" customFormat="1" ht="24" customHeight="1" x14ac:dyDescent="0.25">
      <c r="A21" s="375"/>
      <c r="B21" s="425" t="s">
        <v>154</v>
      </c>
      <c r="C21" s="416"/>
      <c r="D21" s="416"/>
      <c r="E21" s="416"/>
      <c r="F21" s="416"/>
      <c r="G21" s="427" t="s">
        <v>178</v>
      </c>
      <c r="H21" s="416"/>
      <c r="I21" s="416"/>
      <c r="J21" s="416"/>
      <c r="K21" s="499" t="s">
        <v>97</v>
      </c>
      <c r="L21" s="499"/>
      <c r="M21" s="499"/>
      <c r="N21" s="499"/>
      <c r="O21" s="416"/>
      <c r="P21" s="416"/>
      <c r="Q21" s="416"/>
      <c r="R21" s="416"/>
      <c r="S21" s="416"/>
      <c r="T21" s="443"/>
      <c r="U21" s="416"/>
      <c r="V21" s="416"/>
      <c r="W21" s="416"/>
      <c r="X21" s="416"/>
      <c r="Z21" s="416"/>
      <c r="AA21" s="416"/>
      <c r="AB21" s="416"/>
    </row>
  </sheetData>
  <mergeCells count="20">
    <mergeCell ref="K21:N21"/>
    <mergeCell ref="P11:P12"/>
    <mergeCell ref="G4:K4"/>
    <mergeCell ref="T11:T12"/>
    <mergeCell ref="V3:X3"/>
    <mergeCell ref="Q2:S2"/>
    <mergeCell ref="U11:U12"/>
    <mergeCell ref="V11:V12"/>
    <mergeCell ref="W11:W12"/>
    <mergeCell ref="B6:J6"/>
    <mergeCell ref="K6:S6"/>
    <mergeCell ref="T6:AB6"/>
    <mergeCell ref="Y2:AB2"/>
    <mergeCell ref="F2:N2"/>
    <mergeCell ref="Q3:S3"/>
    <mergeCell ref="Y3:AB3"/>
    <mergeCell ref="X11:X12"/>
    <mergeCell ref="V2:X2"/>
    <mergeCell ref="Q4:S4"/>
    <mergeCell ref="Y11:Y12"/>
  </mergeCells>
  <conditionalFormatting sqref="E8:E10 E15:E16">
    <cfRule type="cellIs" dxfId="329" priority="141" operator="equal">
      <formula>1</formula>
    </cfRule>
    <cfRule type="containsText" dxfId="328" priority="143" operator="containsText" text="1">
      <formula>NOT(ISERROR(SEARCH("1",E8)))</formula>
    </cfRule>
  </conditionalFormatting>
  <conditionalFormatting sqref="E12">
    <cfRule type="cellIs" dxfId="327" priority="136" operator="equal">
      <formula>1</formula>
    </cfRule>
    <cfRule type="containsText" dxfId="326" priority="138" operator="containsText" text="1">
      <formula>NOT(ISERROR(SEARCH("1",E12)))</formula>
    </cfRule>
  </conditionalFormatting>
  <conditionalFormatting sqref="E13:E14">
    <cfRule type="cellIs" dxfId="325" priority="131" operator="equal">
      <formula>1</formula>
    </cfRule>
    <cfRule type="containsText" dxfId="324" priority="133" operator="containsText" text="1">
      <formula>NOT(ISERROR(SEARCH("1",E13)))</formula>
    </cfRule>
  </conditionalFormatting>
  <conditionalFormatting sqref="M13:M14">
    <cfRule type="cellIs" dxfId="323" priority="97" operator="equal">
      <formula>1</formula>
    </cfRule>
    <cfRule type="containsText" dxfId="322" priority="99" operator="containsText" text="1">
      <formula>NOT(ISERROR(SEARCH("1",M13)))</formula>
    </cfRule>
  </conditionalFormatting>
  <conditionalFormatting sqref="N13:N14">
    <cfRule type="cellIs" dxfId="321" priority="96" operator="equal">
      <formula>1</formula>
    </cfRule>
    <cfRule type="containsText" dxfId="320" priority="98" operator="containsText" text="1">
      <formula>NOT(ISERROR(SEARCH("1",N13)))</formula>
    </cfRule>
  </conditionalFormatting>
  <conditionalFormatting sqref="O13:O14">
    <cfRule type="cellIs" dxfId="319" priority="95" operator="equal">
      <formula>1</formula>
    </cfRule>
  </conditionalFormatting>
  <conditionalFormatting sqref="H8:H10 H15:H16">
    <cfRule type="cellIs" dxfId="318" priority="122" operator="equal">
      <formula>1</formula>
    </cfRule>
    <cfRule type="containsText" dxfId="317" priority="124" operator="containsText" text="1">
      <formula>NOT(ISERROR(SEARCH("1",H8)))</formula>
    </cfRule>
  </conditionalFormatting>
  <conditionalFormatting sqref="I8:I10 I15:I16">
    <cfRule type="cellIs" dxfId="316" priority="121" operator="equal">
      <formula>1</formula>
    </cfRule>
    <cfRule type="containsText" dxfId="315" priority="123" operator="containsText" text="1">
      <formula>NOT(ISERROR(SEARCH("1",I8)))</formula>
    </cfRule>
  </conditionalFormatting>
  <conditionalFormatting sqref="H12">
    <cfRule type="cellIs" dxfId="314" priority="117" operator="equal">
      <formula>1</formula>
    </cfRule>
    <cfRule type="containsText" dxfId="313" priority="119" operator="containsText" text="1">
      <formula>NOT(ISERROR(SEARCH("1",H12)))</formula>
    </cfRule>
  </conditionalFormatting>
  <conditionalFormatting sqref="I12">
    <cfRule type="cellIs" dxfId="312" priority="116" operator="equal">
      <formula>1</formula>
    </cfRule>
    <cfRule type="containsText" dxfId="311" priority="118" operator="containsText" text="1">
      <formula>NOT(ISERROR(SEARCH("1",I12)))</formula>
    </cfRule>
  </conditionalFormatting>
  <conditionalFormatting sqref="H13:H14">
    <cfRule type="cellIs" dxfId="310" priority="112" operator="equal">
      <formula>1</formula>
    </cfRule>
    <cfRule type="containsText" dxfId="309" priority="114" operator="containsText" text="1">
      <formula>NOT(ISERROR(SEARCH("1",H13)))</formula>
    </cfRule>
  </conditionalFormatting>
  <conditionalFormatting sqref="I13:I14">
    <cfRule type="cellIs" dxfId="308" priority="111" operator="equal">
      <formula>1</formula>
    </cfRule>
    <cfRule type="containsText" dxfId="307" priority="113" operator="containsText" text="1">
      <formula>NOT(ISERROR(SEARCH("1",I13)))</formula>
    </cfRule>
  </conditionalFormatting>
  <conditionalFormatting sqref="M8:M10 M15:M16">
    <cfRule type="cellIs" dxfId="306" priority="107" operator="equal">
      <formula>1</formula>
    </cfRule>
    <cfRule type="containsText" dxfId="305" priority="109" operator="containsText" text="1">
      <formula>NOT(ISERROR(SEARCH("1",M8)))</formula>
    </cfRule>
  </conditionalFormatting>
  <conditionalFormatting sqref="N8:N10 N15:N16">
    <cfRule type="cellIs" dxfId="304" priority="106" operator="equal">
      <formula>1</formula>
    </cfRule>
    <cfRule type="containsText" dxfId="303" priority="108" operator="containsText" text="1">
      <formula>NOT(ISERROR(SEARCH("1",N8)))</formula>
    </cfRule>
  </conditionalFormatting>
  <conditionalFormatting sqref="O8:O10 O15:O16">
    <cfRule type="cellIs" dxfId="302" priority="105" operator="equal">
      <formula>1</formula>
    </cfRule>
  </conditionalFormatting>
  <conditionalFormatting sqref="M12">
    <cfRule type="cellIs" dxfId="301" priority="102" operator="equal">
      <formula>1</formula>
    </cfRule>
    <cfRule type="containsText" dxfId="300" priority="104" operator="containsText" text="1">
      <formula>NOT(ISERROR(SEARCH("1",M12)))</formula>
    </cfRule>
  </conditionalFormatting>
  <conditionalFormatting sqref="N12">
    <cfRule type="cellIs" dxfId="299" priority="101" operator="equal">
      <formula>1</formula>
    </cfRule>
    <cfRule type="containsText" dxfId="298" priority="103" operator="containsText" text="1">
      <formula>NOT(ISERROR(SEARCH("1",N12)))</formula>
    </cfRule>
  </conditionalFormatting>
  <conditionalFormatting sqref="O12">
    <cfRule type="cellIs" dxfId="297" priority="100" operator="equal">
      <formula>1</formula>
    </cfRule>
  </conditionalFormatting>
  <conditionalFormatting sqref="W13:W14">
    <cfRule type="cellIs" dxfId="296" priority="66" operator="equal">
      <formula>1</formula>
    </cfRule>
    <cfRule type="containsText" dxfId="295" priority="68" operator="containsText" text="1">
      <formula>NOT(ISERROR(SEARCH("1",W13)))</formula>
    </cfRule>
  </conditionalFormatting>
  <conditionalFormatting sqref="W8:W10 W15:W16">
    <cfRule type="cellIs" dxfId="294" priority="76" operator="equal">
      <formula>1</formula>
    </cfRule>
    <cfRule type="containsText" dxfId="293" priority="78" operator="containsText" text="1">
      <formula>NOT(ISERROR(SEARCH("1",W8)))</formula>
    </cfRule>
  </conditionalFormatting>
  <conditionalFormatting sqref="Z13:Z14">
    <cfRule type="cellIs" dxfId="292" priority="52" operator="equal">
      <formula>1</formula>
    </cfRule>
    <cfRule type="containsText" dxfId="291" priority="54" operator="containsText" text="1">
      <formula>NOT(ISERROR(SEARCH("1",Z13)))</formula>
    </cfRule>
  </conditionalFormatting>
  <conditionalFormatting sqref="AA13:AA14">
    <cfRule type="cellIs" dxfId="290" priority="51" operator="equal">
      <formula>1</formula>
    </cfRule>
    <cfRule type="containsText" dxfId="289" priority="53" operator="containsText" text="1">
      <formula>NOT(ISERROR(SEARCH("1",AA13)))</formula>
    </cfRule>
  </conditionalFormatting>
  <conditionalFormatting sqref="Z8:Z10 Z15:Z16">
    <cfRule type="cellIs" dxfId="288" priority="62" operator="equal">
      <formula>1</formula>
    </cfRule>
    <cfRule type="containsText" dxfId="287" priority="64" operator="containsText" text="1">
      <formula>NOT(ISERROR(SEARCH("1",Z8)))</formula>
    </cfRule>
  </conditionalFormatting>
  <conditionalFormatting sqref="AA8:AA10 AA15:AA16">
    <cfRule type="cellIs" dxfId="286" priority="61" operator="equal">
      <formula>1</formula>
    </cfRule>
    <cfRule type="containsText" dxfId="285" priority="63" operator="containsText" text="1">
      <formula>NOT(ISERROR(SEARCH("1",AA8)))</formula>
    </cfRule>
  </conditionalFormatting>
  <conditionalFormatting sqref="Z12">
    <cfRule type="cellIs" dxfId="284" priority="57" operator="equal">
      <formula>1</formula>
    </cfRule>
    <cfRule type="containsText" dxfId="283" priority="59" operator="containsText" text="1">
      <formula>NOT(ISERROR(SEARCH("1",Z12)))</formula>
    </cfRule>
  </conditionalFormatting>
  <conditionalFormatting sqref="AA12">
    <cfRule type="cellIs" dxfId="282" priority="56" operator="equal">
      <formula>1</formula>
    </cfRule>
    <cfRule type="containsText" dxfId="281" priority="58" operator="containsText" text="1">
      <formula>NOT(ISERROR(SEARCH("1",AA12)))</formula>
    </cfRule>
  </conditionalFormatting>
  <conditionalFormatting sqref="C8:C10 C15:C16">
    <cfRule type="cellIs" dxfId="280" priority="48" operator="equal">
      <formula>1</formula>
    </cfRule>
    <cfRule type="containsText" dxfId="279" priority="49" operator="containsText" text="1">
      <formula>NOT(ISERROR(SEARCH("1",C8)))</formula>
    </cfRule>
  </conditionalFormatting>
  <conditionalFormatting sqref="C12">
    <cfRule type="cellIs" dxfId="278" priority="46" operator="equal">
      <formula>1</formula>
    </cfRule>
    <cfRule type="containsText" dxfId="277" priority="47" operator="containsText" text="1">
      <formula>NOT(ISERROR(SEARCH("1",C12)))</formula>
    </cfRule>
  </conditionalFormatting>
  <conditionalFormatting sqref="C13:C14">
    <cfRule type="cellIs" dxfId="276" priority="44" operator="equal">
      <formula>1</formula>
    </cfRule>
    <cfRule type="containsText" dxfId="275" priority="45" operator="containsText" text="1">
      <formula>NOT(ISERROR(SEARCH("1",C13)))</formula>
    </cfRule>
  </conditionalFormatting>
  <conditionalFormatting sqref="L13:L14">
    <cfRule type="cellIs" dxfId="274" priority="38" operator="equal">
      <formula>1</formula>
    </cfRule>
    <cfRule type="containsText" dxfId="273" priority="39" operator="containsText" text="1">
      <formula>NOT(ISERROR(SEARCH("1",L13)))</formula>
    </cfRule>
  </conditionalFormatting>
  <conditionalFormatting sqref="L8:L10 L15:L16">
    <cfRule type="cellIs" dxfId="272" priority="42" operator="equal">
      <formula>1</formula>
    </cfRule>
    <cfRule type="containsText" dxfId="271" priority="43" operator="containsText" text="1">
      <formula>NOT(ISERROR(SEARCH("1",L8)))</formula>
    </cfRule>
  </conditionalFormatting>
  <conditionalFormatting sqref="L12">
    <cfRule type="cellIs" dxfId="270" priority="40" operator="equal">
      <formula>1</formula>
    </cfRule>
    <cfRule type="containsText" dxfId="269" priority="41" operator="containsText" text="1">
      <formula>NOT(ISERROR(SEARCH("1",L12)))</formula>
    </cfRule>
  </conditionalFormatting>
  <conditionalFormatting sqref="U13:U14">
    <cfRule type="cellIs" dxfId="268" priority="32" operator="equal">
      <formula>1</formula>
    </cfRule>
    <cfRule type="containsText" dxfId="267" priority="33" operator="containsText" text="1">
      <formula>NOT(ISERROR(SEARCH("1",U13)))</formula>
    </cfRule>
  </conditionalFormatting>
  <conditionalFormatting sqref="U8:U10 U15:U16">
    <cfRule type="cellIs" dxfId="266" priority="36" operator="equal">
      <formula>1</formula>
    </cfRule>
    <cfRule type="containsText" dxfId="265" priority="37" operator="containsText" text="1">
      <formula>NOT(ISERROR(SEARCH("1",U8)))</formula>
    </cfRule>
  </conditionalFormatting>
  <conditionalFormatting sqref="C8:C16">
    <cfRule type="cellIs" dxfId="264" priority="31" operator="equal">
      <formula>1</formula>
    </cfRule>
  </conditionalFormatting>
  <conditionalFormatting sqref="L8:L16">
    <cfRule type="cellIs" dxfId="263" priority="30" operator="equal">
      <formula>1</formula>
    </cfRule>
  </conditionalFormatting>
  <conditionalFormatting sqref="U8:U11 U13:U16">
    <cfRule type="cellIs" dxfId="262" priority="29" operator="equal">
      <formula>1</formula>
    </cfRule>
  </conditionalFormatting>
  <conditionalFormatting sqref="O1:O17 O20:O1048576">
    <cfRule type="cellIs" dxfId="261" priority="28" operator="equal">
      <formula>1</formula>
    </cfRule>
  </conditionalFormatting>
  <conditionalFormatting sqref="N11">
    <cfRule type="cellIs" dxfId="260" priority="26" operator="equal">
      <formula>1</formula>
    </cfRule>
    <cfRule type="containsText" dxfId="259" priority="27" operator="containsText" text="1">
      <formula>NOT(ISERROR(SEARCH("1",N11)))</formula>
    </cfRule>
  </conditionalFormatting>
  <conditionalFormatting sqref="E8:E16 I16 I11">
    <cfRule type="cellIs" dxfId="258" priority="21" operator="equal">
      <formula>1</formula>
    </cfRule>
  </conditionalFormatting>
  <conditionalFormatting sqref="D7:D16 H11 H16 M8 M11:M12 M14 M16 Q14 Q16 V8:V16 Z8:Z10 Z14:Z16">
    <cfRule type="cellIs" dxfId="257" priority="20" operator="equal">
      <formula>1</formula>
    </cfRule>
  </conditionalFormatting>
  <conditionalFormatting sqref="F8:F16 J11 J16 O8 O11:O12 O14 O16 S16 S14 X8:X10 X13:X16 AB14:AB16 AB8:AB10">
    <cfRule type="cellIs" dxfId="256" priority="19" operator="equal">
      <formula>1</formula>
    </cfRule>
  </conditionalFormatting>
  <conditionalFormatting sqref="R14 R16">
    <cfRule type="cellIs" dxfId="255" priority="17" operator="equal">
      <formula>1</formula>
    </cfRule>
    <cfRule type="cellIs" dxfId="254" priority="18" operator="greaterThan">
      <formula>1</formula>
    </cfRule>
  </conditionalFormatting>
  <conditionalFormatting sqref="X1:X18 X20:X1048576">
    <cfRule type="cellIs" dxfId="253" priority="15" operator="equal">
      <formula>1</formula>
    </cfRule>
  </conditionalFormatting>
  <conditionalFormatting sqref="Q12">
    <cfRule type="cellIs" dxfId="252" priority="12" operator="equal">
      <formula>1</formula>
    </cfRule>
    <cfRule type="containsText" dxfId="251" priority="14" operator="containsText" text="1">
      <formula>NOT(ISERROR(SEARCH("1",Q12)))</formula>
    </cfRule>
  </conditionalFormatting>
  <conditionalFormatting sqref="R12">
    <cfRule type="cellIs" dxfId="250" priority="11" operator="equal">
      <formula>1</formula>
    </cfRule>
    <cfRule type="containsText" dxfId="249" priority="13" operator="containsText" text="1">
      <formula>NOT(ISERROR(SEARCH("1",R12)))</formula>
    </cfRule>
  </conditionalFormatting>
  <conditionalFormatting sqref="S12">
    <cfRule type="cellIs" dxfId="248" priority="10" operator="equal">
      <formula>1</formula>
    </cfRule>
  </conditionalFormatting>
  <conditionalFormatting sqref="S11:S12">
    <cfRule type="cellIs" dxfId="247" priority="9" operator="equal">
      <formula>1</formula>
    </cfRule>
  </conditionalFormatting>
  <conditionalFormatting sqref="R11">
    <cfRule type="cellIs" dxfId="246" priority="7" operator="equal">
      <formula>1</formula>
    </cfRule>
    <cfRule type="containsText" dxfId="245" priority="8" operator="containsText" text="1">
      <formula>NOT(ISERROR(SEARCH("1",R11)))</formula>
    </cfRule>
  </conditionalFormatting>
  <conditionalFormatting sqref="Q11:Q12">
    <cfRule type="cellIs" dxfId="244" priority="6" operator="equal">
      <formula>1</formula>
    </cfRule>
  </conditionalFormatting>
  <conditionalFormatting sqref="S11:S12">
    <cfRule type="cellIs" dxfId="243" priority="5" operator="equal">
      <formula>1</formula>
    </cfRule>
  </conditionalFormatting>
  <conditionalFormatting sqref="AB17">
    <cfRule type="cellIs" dxfId="242" priority="4" operator="equal">
      <formula>1</formula>
    </cfRule>
  </conditionalFormatting>
  <conditionalFormatting sqref="F1 F3:F1048576">
    <cfRule type="cellIs" dxfId="241" priority="2" operator="equal">
      <formula>1</formula>
    </cfRule>
    <cfRule type="cellIs" dxfId="240" priority="3" operator="equal">
      <formula>1</formula>
    </cfRule>
  </conditionalFormatting>
  <conditionalFormatting sqref="F1 J1 O1:O17 S1:S18 X1:X18 AB1:AB18 J3:J17 J20:J1048576 O20:O1048576 AB20:AB1048576 S20:S1048576 X20:X1048576 F3:F1048576">
    <cfRule type="cellIs" dxfId="239" priority="1" operator="equal">
      <formula>1</formula>
    </cfRule>
  </conditionalFormatting>
  <pageMargins left="0" right="0" top="0.74803149606299213" bottom="0.74803149606299213" header="0.31496062992125984" footer="0.31496062992125984"/>
  <pageSetup paperSize="9" orientation="landscape" r:id="rId1"/>
  <headerFooter>
    <oddFooter>&amp;L&amp;"-,Italique"&amp;8Programme Jeunesse PAS GAF&amp;R&amp;"-,Italique"&amp;8&amp;K00-034EGM 09/17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4" zoomScale="93" zoomScaleNormal="93" workbookViewId="0">
      <selection activeCell="M13" sqref="M13"/>
    </sheetView>
  </sheetViews>
  <sheetFormatPr baseColWidth="10" defaultRowHeight="15.75" x14ac:dyDescent="0.25"/>
  <cols>
    <col min="1" max="1" width="2.28515625" style="31" customWidth="1"/>
    <col min="2" max="2" width="32.42578125" style="276" customWidth="1"/>
    <col min="3" max="3" width="5.5703125" style="281" customWidth="1"/>
    <col min="4" max="4" width="31.42578125" style="276" customWidth="1"/>
    <col min="5" max="5" width="5.5703125" style="281" customWidth="1"/>
    <col min="6" max="6" width="29.42578125" style="276" customWidth="1"/>
    <col min="7" max="7" width="5" style="281" customWidth="1"/>
    <col min="8" max="16384" width="11.42578125" style="275"/>
  </cols>
  <sheetData>
    <row r="1" spans="1:14" ht="15" customHeight="1" x14ac:dyDescent="0.25">
      <c r="A1" s="30"/>
      <c r="B1" s="281"/>
      <c r="D1" s="281"/>
      <c r="F1" s="281"/>
    </row>
    <row r="2" spans="1:14" ht="17.25" customHeight="1" x14ac:dyDescent="0.25">
      <c r="A2" s="30"/>
      <c r="B2" s="281"/>
      <c r="C2" s="195" t="s">
        <v>102</v>
      </c>
      <c r="D2" s="195"/>
      <c r="E2" s="195"/>
      <c r="F2" s="281" t="s">
        <v>71</v>
      </c>
      <c r="I2" s="230">
        <f>'Récap %'!C6</f>
        <v>0</v>
      </c>
      <c r="J2" s="281"/>
      <c r="K2" s="281"/>
      <c r="L2" s="416"/>
      <c r="M2" s="416" t="s">
        <v>75</v>
      </c>
      <c r="N2" s="416">
        <f>'Récap %'!F6</f>
        <v>0</v>
      </c>
    </row>
    <row r="3" spans="1:14" ht="15" customHeight="1" x14ac:dyDescent="0.25">
      <c r="A3" s="30"/>
      <c r="B3" s="281"/>
      <c r="D3" s="281"/>
      <c r="F3" s="281" t="s">
        <v>72</v>
      </c>
      <c r="I3" s="416">
        <f>'Récap %'!C7</f>
        <v>0</v>
      </c>
      <c r="J3" s="281"/>
      <c r="K3" s="281"/>
      <c r="L3" s="416"/>
      <c r="M3" s="416" t="s">
        <v>74</v>
      </c>
      <c r="N3" s="416">
        <f>'Récap %'!F7</f>
        <v>0</v>
      </c>
    </row>
    <row r="4" spans="1:14" ht="15.75" customHeight="1" x14ac:dyDescent="0.25">
      <c r="B4" s="281"/>
      <c r="C4" s="196" t="s">
        <v>160</v>
      </c>
      <c r="D4" s="196"/>
      <c r="E4" s="196"/>
      <c r="F4" s="434" t="s">
        <v>73</v>
      </c>
      <c r="I4" s="416">
        <f>'Récap %'!C8</f>
        <v>0</v>
      </c>
      <c r="J4" s="434"/>
      <c r="K4" s="281"/>
      <c r="L4" s="416"/>
      <c r="M4" s="416"/>
      <c r="N4" s="416"/>
    </row>
    <row r="5" spans="1:14" s="277" customFormat="1" ht="17.25" customHeight="1" x14ac:dyDescent="0.25">
      <c r="A5" s="31"/>
      <c r="C5" s="281"/>
      <c r="D5" s="415"/>
      <c r="E5" s="281"/>
      <c r="G5" s="281"/>
    </row>
    <row r="6" spans="1:14" s="278" customFormat="1" x14ac:dyDescent="0.25">
      <c r="A6" s="32"/>
      <c r="B6" s="480" t="s">
        <v>5</v>
      </c>
      <c r="C6" s="482"/>
      <c r="D6" s="480" t="s">
        <v>6</v>
      </c>
      <c r="E6" s="482"/>
      <c r="F6" s="480" t="s">
        <v>7</v>
      </c>
      <c r="G6" s="482"/>
    </row>
    <row r="7" spans="1:14" s="278" customFormat="1" x14ac:dyDescent="0.25">
      <c r="A7" s="32"/>
      <c r="B7" s="450" t="s">
        <v>31</v>
      </c>
      <c r="C7" s="79" t="s">
        <v>203</v>
      </c>
      <c r="D7" s="418" t="s">
        <v>31</v>
      </c>
      <c r="E7" s="79" t="s">
        <v>203</v>
      </c>
      <c r="F7" s="451" t="s">
        <v>31</v>
      </c>
      <c r="G7" s="73" t="s">
        <v>203</v>
      </c>
    </row>
    <row r="8" spans="1:14" s="5" customFormat="1" ht="25.5" customHeight="1" x14ac:dyDescent="0.25">
      <c r="A8" s="476"/>
      <c r="B8" s="409" t="s">
        <v>186</v>
      </c>
      <c r="C8" s="50">
        <v>0.25</v>
      </c>
      <c r="D8" s="409" t="s">
        <v>191</v>
      </c>
      <c r="E8" s="50">
        <v>2</v>
      </c>
      <c r="F8" s="409" t="s">
        <v>191</v>
      </c>
      <c r="G8" s="458">
        <v>2</v>
      </c>
    </row>
    <row r="9" spans="1:14" s="5" customFormat="1" ht="27" customHeight="1" x14ac:dyDescent="0.25">
      <c r="A9" s="476"/>
      <c r="B9" s="16" t="s">
        <v>187</v>
      </c>
      <c r="C9" s="118">
        <v>0.5</v>
      </c>
      <c r="D9" s="16" t="s">
        <v>192</v>
      </c>
      <c r="E9" s="118">
        <v>2</v>
      </c>
      <c r="F9" s="16" t="s">
        <v>192</v>
      </c>
      <c r="G9" s="130">
        <v>1.5</v>
      </c>
    </row>
    <row r="10" spans="1:14" s="5" customFormat="1" ht="39" customHeight="1" x14ac:dyDescent="0.25">
      <c r="A10" s="417"/>
      <c r="B10" s="27" t="s">
        <v>188</v>
      </c>
      <c r="C10" s="118">
        <v>0.75</v>
      </c>
      <c r="D10" s="27" t="s">
        <v>193</v>
      </c>
      <c r="E10" s="118">
        <v>2</v>
      </c>
      <c r="F10" s="27" t="s">
        <v>193</v>
      </c>
      <c r="G10" s="130">
        <v>0.5</v>
      </c>
    </row>
    <row r="11" spans="1:14" s="5" customFormat="1" ht="24" customHeight="1" x14ac:dyDescent="0.25">
      <c r="A11" s="476"/>
      <c r="B11" s="280" t="s">
        <v>189</v>
      </c>
      <c r="C11" s="118">
        <v>1</v>
      </c>
      <c r="D11" s="280" t="s">
        <v>194</v>
      </c>
      <c r="E11" s="118">
        <v>2</v>
      </c>
      <c r="F11" s="280" t="s">
        <v>198</v>
      </c>
      <c r="G11" s="130">
        <v>1</v>
      </c>
    </row>
    <row r="12" spans="1:14" s="5" customFormat="1" ht="26.25" customHeight="1" x14ac:dyDescent="0.25">
      <c r="A12" s="476"/>
      <c r="B12" s="280" t="s">
        <v>196</v>
      </c>
      <c r="C12" s="118">
        <v>1.25</v>
      </c>
      <c r="D12" s="280" t="s">
        <v>195</v>
      </c>
      <c r="E12" s="118">
        <v>2</v>
      </c>
      <c r="F12" s="280" t="s">
        <v>195</v>
      </c>
      <c r="G12" s="130">
        <v>2</v>
      </c>
    </row>
    <row r="13" spans="1:14" s="5" customFormat="1" ht="24" customHeight="1" x14ac:dyDescent="0.25">
      <c r="A13" s="476"/>
      <c r="B13" s="280" t="s">
        <v>190</v>
      </c>
      <c r="C13" s="118">
        <v>1.5</v>
      </c>
      <c r="D13" s="280" t="s">
        <v>197</v>
      </c>
      <c r="E13" s="118">
        <v>2</v>
      </c>
      <c r="F13" s="280" t="s">
        <v>197</v>
      </c>
      <c r="G13" s="130">
        <v>0</v>
      </c>
    </row>
    <row r="14" spans="1:14" s="5" customFormat="1" ht="24" customHeight="1" x14ac:dyDescent="0.25">
      <c r="A14" s="476"/>
      <c r="B14" s="280" t="s">
        <v>201</v>
      </c>
      <c r="C14" s="118">
        <v>1.75</v>
      </c>
      <c r="D14" s="280" t="s">
        <v>200</v>
      </c>
      <c r="E14" s="118">
        <v>2</v>
      </c>
      <c r="F14" s="280" t="s">
        <v>199</v>
      </c>
      <c r="G14" s="130">
        <v>2</v>
      </c>
    </row>
    <row r="15" spans="1:14" s="5" customFormat="1" ht="24" customHeight="1" x14ac:dyDescent="0.25">
      <c r="A15" s="476"/>
      <c r="B15" s="271" t="s">
        <v>185</v>
      </c>
      <c r="C15" s="54">
        <v>0</v>
      </c>
      <c r="D15" s="271" t="s">
        <v>185</v>
      </c>
      <c r="E15" s="54">
        <v>1</v>
      </c>
      <c r="F15" s="271" t="s">
        <v>185</v>
      </c>
      <c r="G15" s="97">
        <v>0</v>
      </c>
    </row>
    <row r="16" spans="1:14" s="253" customFormat="1" x14ac:dyDescent="0.25">
      <c r="A16" s="430"/>
      <c r="B16" s="431" t="s">
        <v>70</v>
      </c>
      <c r="C16" s="459"/>
      <c r="D16" s="431" t="s">
        <v>70</v>
      </c>
      <c r="E16" s="207">
        <f>PRODUCT(E17,E18)</f>
        <v>60</v>
      </c>
      <c r="F16" s="431" t="s">
        <v>70</v>
      </c>
      <c r="G16" s="207">
        <f>PRODUCT(G17,G18)</f>
        <v>36</v>
      </c>
    </row>
    <row r="17" spans="1:7" s="433" customFormat="1" x14ac:dyDescent="0.25">
      <c r="A17" s="432"/>
      <c r="B17" s="460">
        <f>SUM(C8:C15)</f>
        <v>7</v>
      </c>
      <c r="C17" s="436"/>
      <c r="D17" s="460">
        <f>SUM(E8:E15)</f>
        <v>15</v>
      </c>
      <c r="E17" s="308">
        <v>4</v>
      </c>
      <c r="F17" s="460">
        <f>SUM(G8:G15)</f>
        <v>9</v>
      </c>
      <c r="G17" s="308">
        <v>4</v>
      </c>
    </row>
    <row r="18" spans="1:7" s="302" customFormat="1" ht="25.5" customHeight="1" x14ac:dyDescent="0.3">
      <c r="A18" s="299"/>
      <c r="B18" s="300">
        <f>PRODUCT(B17,B19)</f>
        <v>46.666666620000001</v>
      </c>
      <c r="C18" s="437"/>
      <c r="D18" s="300">
        <f>PRODUCT(D17,D19)</f>
        <v>99.999999899999992</v>
      </c>
      <c r="E18" s="247">
        <f>SUM(E7:E15)</f>
        <v>15</v>
      </c>
      <c r="F18" s="300">
        <f>PRODUCT(F17,F19)</f>
        <v>59.999999939999995</v>
      </c>
      <c r="G18" s="247">
        <f>SUM(G7:G15)</f>
        <v>9</v>
      </c>
    </row>
    <row r="19" spans="1:7" s="462" customFormat="1" ht="15.75" customHeight="1" x14ac:dyDescent="0.25">
      <c r="A19" s="305"/>
      <c r="B19" s="291">
        <v>6.6666666599999997</v>
      </c>
      <c r="C19" s="461"/>
      <c r="D19" s="291">
        <v>6.6666666599999997</v>
      </c>
      <c r="E19" s="78"/>
      <c r="F19" s="291">
        <v>6.6666666599999997</v>
      </c>
      <c r="G19" s="78"/>
    </row>
    <row r="20" spans="1:7" s="337" customFormat="1" x14ac:dyDescent="0.25">
      <c r="A20" s="430"/>
      <c r="B20" s="303"/>
      <c r="C20" s="336"/>
      <c r="D20" s="303"/>
      <c r="E20" s="336"/>
      <c r="F20" s="303"/>
      <c r="G20" s="336"/>
    </row>
    <row r="26" spans="1:7" ht="15.75" customHeight="1" x14ac:dyDescent="0.25"/>
    <row r="30" spans="1:7" ht="15.75" customHeight="1" x14ac:dyDescent="0.25"/>
  </sheetData>
  <mergeCells count="5">
    <mergeCell ref="F6:G6"/>
    <mergeCell ref="A8:A9"/>
    <mergeCell ref="A11:A15"/>
    <mergeCell ref="D6:E6"/>
    <mergeCell ref="B6:C6"/>
  </mergeCells>
  <conditionalFormatting sqref="C8:C14 E8:E14 G8:G14">
    <cfRule type="cellIs" dxfId="238" priority="117" operator="equal">
      <formula>1</formula>
    </cfRule>
  </conditionalFormatting>
  <conditionalFormatting sqref="L2:L4 C16">
    <cfRule type="cellIs" dxfId="237" priority="57" operator="equal">
      <formula>1</formula>
    </cfRule>
  </conditionalFormatting>
  <conditionalFormatting sqref="C8:C14">
    <cfRule type="cellIs" dxfId="236" priority="17" operator="equal">
      <formula>2</formula>
    </cfRule>
  </conditionalFormatting>
  <conditionalFormatting sqref="C8:C14">
    <cfRule type="cellIs" dxfId="235" priority="13" operator="between">
      <formula>0.9</formula>
      <formula>1.9</formula>
    </cfRule>
    <cfRule type="cellIs" dxfId="234" priority="14" operator="between">
      <formula>0.1</formula>
      <formula>0.9</formula>
    </cfRule>
    <cfRule type="cellIs" dxfId="233" priority="15" operator="lessThan">
      <formula>1</formula>
    </cfRule>
  </conditionalFormatting>
  <conditionalFormatting sqref="E8:E14">
    <cfRule type="cellIs" dxfId="232" priority="12" operator="equal">
      <formula>2</formula>
    </cfRule>
  </conditionalFormatting>
  <conditionalFormatting sqref="E8:E14">
    <cfRule type="cellIs" dxfId="231" priority="8" operator="between">
      <formula>0.9</formula>
      <formula>1.9</formula>
    </cfRule>
    <cfRule type="cellIs" dxfId="230" priority="9" operator="between">
      <formula>0.1</formula>
      <formula>0.9</formula>
    </cfRule>
    <cfRule type="cellIs" dxfId="229" priority="10" operator="lessThan">
      <formula>1</formula>
    </cfRule>
  </conditionalFormatting>
  <conditionalFormatting sqref="G8:G14">
    <cfRule type="cellIs" dxfId="228" priority="7" operator="equal">
      <formula>2</formula>
    </cfRule>
  </conditionalFormatting>
  <conditionalFormatting sqref="G8:G14">
    <cfRule type="cellIs" dxfId="227" priority="3" operator="between">
      <formula>0.9</formula>
      <formula>1.9</formula>
    </cfRule>
    <cfRule type="cellIs" dxfId="226" priority="4" operator="between">
      <formula>0.1</formula>
      <formula>0.9</formula>
    </cfRule>
    <cfRule type="cellIs" dxfId="225" priority="5" operator="lessThan">
      <formula>1</formula>
    </cfRule>
  </conditionalFormatting>
  <conditionalFormatting sqref="B15:G15">
    <cfRule type="cellIs" dxfId="224" priority="1" operator="equal">
      <formula>1</formula>
    </cfRule>
  </conditionalFormatting>
  <pageMargins left="0.19685039370078741" right="0" top="0.74803149606299213" bottom="0.74803149606299213" header="0.31496062992125984" footer="0.31496062992125984"/>
  <pageSetup paperSize="9" scale="90" orientation="landscape" r:id="rId1"/>
  <headerFooter>
    <oddFooter>&amp;L&amp;"-,Italique"&amp;8Programme Jeunesse PAS GAF &amp;R&amp;"-,Italique"&amp;8&amp;K00-033MC-EGM-MW 09/17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B2:AC25"/>
  <sheetViews>
    <sheetView topLeftCell="A7" zoomScale="84" zoomScaleNormal="84" workbookViewId="0">
      <selection activeCell="AE15" sqref="AE15"/>
    </sheetView>
  </sheetViews>
  <sheetFormatPr baseColWidth="10" defaultRowHeight="15" x14ac:dyDescent="0.25"/>
  <cols>
    <col min="1" max="1" width="1.5703125" customWidth="1"/>
    <col min="2" max="2" width="23.85546875" style="10" customWidth="1"/>
    <col min="3" max="3" width="2.5703125" style="10" customWidth="1"/>
    <col min="4" max="6" width="2.42578125" style="10" customWidth="1"/>
    <col min="7" max="7" width="16.28515625" style="10" customWidth="1"/>
    <col min="8" max="10" width="2.42578125" style="10" customWidth="1"/>
    <col min="11" max="11" width="24.7109375" style="10" customWidth="1"/>
    <col min="12" max="14" width="2.42578125" style="10" customWidth="1"/>
    <col min="15" max="15" width="2.5703125" style="10" customWidth="1"/>
    <col min="16" max="16" width="16.140625" style="10" customWidth="1"/>
    <col min="17" max="19" width="2.42578125" style="10" customWidth="1"/>
    <col min="20" max="20" width="24" style="10" customWidth="1"/>
    <col min="21" max="24" width="2.42578125" style="10" customWidth="1"/>
    <col min="25" max="25" width="14.42578125" style="10" customWidth="1"/>
    <col min="26" max="28" width="2.42578125" style="10" customWidth="1"/>
  </cols>
  <sheetData>
    <row r="2" spans="2:29" ht="21" customHeight="1" x14ac:dyDescent="0.25">
      <c r="G2" s="469" t="s">
        <v>102</v>
      </c>
      <c r="H2" s="469"/>
      <c r="I2" s="469"/>
      <c r="J2" s="469"/>
      <c r="K2" s="469"/>
      <c r="Q2" s="474" t="s">
        <v>71</v>
      </c>
      <c r="R2" s="474"/>
      <c r="S2" s="474"/>
      <c r="T2" s="197">
        <f>'Récap %'!C6</f>
        <v>0</v>
      </c>
      <c r="U2" s="216"/>
      <c r="V2" s="474" t="s">
        <v>75</v>
      </c>
      <c r="W2" s="474"/>
      <c r="X2" s="474"/>
      <c r="Y2" s="474">
        <f>'Récap %'!F6</f>
        <v>0</v>
      </c>
      <c r="Z2" s="474"/>
      <c r="AA2" s="474"/>
      <c r="AB2" s="474"/>
    </row>
    <row r="3" spans="2:29" ht="21" customHeight="1" x14ac:dyDescent="0.25">
      <c r="Q3" s="474" t="s">
        <v>72</v>
      </c>
      <c r="R3" s="474"/>
      <c r="S3" s="474"/>
      <c r="T3" s="197">
        <f>'Récap %'!C7</f>
        <v>0</v>
      </c>
      <c r="U3" s="216"/>
      <c r="V3" s="474" t="s">
        <v>74</v>
      </c>
      <c r="W3" s="474"/>
      <c r="X3" s="474"/>
      <c r="Y3" s="474">
        <f>'Récap %'!F7</f>
        <v>0</v>
      </c>
      <c r="Z3" s="474"/>
      <c r="AA3" s="474"/>
      <c r="AB3" s="474"/>
      <c r="AC3" s="275"/>
    </row>
    <row r="4" spans="2:29" ht="21" customHeight="1" x14ac:dyDescent="0.25">
      <c r="G4" s="488" t="s">
        <v>9</v>
      </c>
      <c r="H4" s="488"/>
      <c r="I4" s="488"/>
      <c r="J4" s="488"/>
      <c r="K4" s="488"/>
      <c r="Q4" s="486" t="s">
        <v>73</v>
      </c>
      <c r="R4" s="486"/>
      <c r="S4" s="486"/>
      <c r="T4" s="197">
        <f>'Récap %'!C8</f>
        <v>0</v>
      </c>
      <c r="U4" s="216"/>
      <c r="V4" s="197"/>
      <c r="W4" s="197"/>
      <c r="X4" s="197"/>
      <c r="Y4" s="197"/>
      <c r="Z4" s="197"/>
      <c r="AA4" s="197"/>
      <c r="AB4" s="197"/>
    </row>
    <row r="5" spans="2:29" ht="13.5" customHeight="1" x14ac:dyDescent="0.25">
      <c r="G5" s="201"/>
      <c r="H5" s="201"/>
      <c r="I5" s="201"/>
      <c r="J5" s="201"/>
      <c r="K5" s="201"/>
      <c r="Q5" s="203"/>
      <c r="R5" s="203"/>
      <c r="S5" s="203"/>
      <c r="T5" s="202"/>
      <c r="U5" s="216"/>
      <c r="V5" s="202"/>
      <c r="W5" s="202"/>
      <c r="X5" s="202"/>
      <c r="Y5" s="202"/>
      <c r="Z5" s="202"/>
      <c r="AA5" s="202"/>
      <c r="AB5" s="202"/>
    </row>
    <row r="6" spans="2:29" s="2" customFormat="1" ht="15.75" customHeight="1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2:29" s="3" customFormat="1" x14ac:dyDescent="0.25">
      <c r="B7" s="480" t="s">
        <v>5</v>
      </c>
      <c r="C7" s="481"/>
      <c r="D7" s="481"/>
      <c r="E7" s="481"/>
      <c r="F7" s="481"/>
      <c r="G7" s="481"/>
      <c r="H7" s="481"/>
      <c r="I7" s="481"/>
      <c r="J7" s="482"/>
      <c r="K7" s="480" t="s">
        <v>6</v>
      </c>
      <c r="L7" s="481"/>
      <c r="M7" s="481"/>
      <c r="N7" s="481"/>
      <c r="O7" s="481"/>
      <c r="P7" s="481"/>
      <c r="Q7" s="481"/>
      <c r="R7" s="481"/>
      <c r="S7" s="482"/>
      <c r="T7" s="480" t="s">
        <v>7</v>
      </c>
      <c r="U7" s="481"/>
      <c r="V7" s="481"/>
      <c r="W7" s="481"/>
      <c r="X7" s="481"/>
      <c r="Y7" s="481"/>
      <c r="Z7" s="481"/>
      <c r="AA7" s="481"/>
      <c r="AB7" s="482"/>
    </row>
    <row r="8" spans="2:29" s="20" customFormat="1" ht="22.5" x14ac:dyDescent="0.25">
      <c r="B8" s="224" t="s">
        <v>31</v>
      </c>
      <c r="C8" s="98" t="s">
        <v>90</v>
      </c>
      <c r="D8" s="98" t="s">
        <v>67</v>
      </c>
      <c r="E8" s="72" t="s">
        <v>68</v>
      </c>
      <c r="F8" s="79" t="s">
        <v>69</v>
      </c>
      <c r="G8" s="225" t="s">
        <v>32</v>
      </c>
      <c r="H8" s="98" t="s">
        <v>67</v>
      </c>
      <c r="I8" s="72" t="s">
        <v>68</v>
      </c>
      <c r="J8" s="73" t="s">
        <v>69</v>
      </c>
      <c r="K8" s="224" t="s">
        <v>31</v>
      </c>
      <c r="L8" s="98" t="s">
        <v>90</v>
      </c>
      <c r="M8" s="98" t="s">
        <v>67</v>
      </c>
      <c r="N8" s="72" t="s">
        <v>68</v>
      </c>
      <c r="O8" s="73" t="s">
        <v>69</v>
      </c>
      <c r="P8" s="226" t="s">
        <v>32</v>
      </c>
      <c r="Q8" s="98" t="s">
        <v>67</v>
      </c>
      <c r="R8" s="72" t="s">
        <v>68</v>
      </c>
      <c r="S8" s="73" t="s">
        <v>69</v>
      </c>
      <c r="T8" s="224" t="s">
        <v>31</v>
      </c>
      <c r="U8" s="98" t="s">
        <v>90</v>
      </c>
      <c r="V8" s="98" t="s">
        <v>67</v>
      </c>
      <c r="W8" s="72" t="s">
        <v>68</v>
      </c>
      <c r="X8" s="73" t="s">
        <v>69</v>
      </c>
      <c r="Y8" s="226" t="s">
        <v>32</v>
      </c>
      <c r="Z8" s="98" t="s">
        <v>67</v>
      </c>
      <c r="AA8" s="72" t="s">
        <v>68</v>
      </c>
      <c r="AB8" s="73" t="s">
        <v>69</v>
      </c>
    </row>
    <row r="9" spans="2:29" s="21" customFormat="1" x14ac:dyDescent="0.25">
      <c r="B9" s="506" t="s">
        <v>244</v>
      </c>
      <c r="C9" s="508"/>
      <c r="D9" s="510"/>
      <c r="E9" s="510"/>
      <c r="F9" s="504"/>
      <c r="G9" s="80"/>
      <c r="H9" s="58"/>
      <c r="I9" s="58"/>
      <c r="J9" s="62"/>
      <c r="K9" s="222" t="s">
        <v>245</v>
      </c>
      <c r="L9" s="455"/>
      <c r="M9" s="455"/>
      <c r="N9" s="453"/>
      <c r="O9" s="223">
        <v>1</v>
      </c>
      <c r="P9" s="85"/>
      <c r="Q9" s="58"/>
      <c r="R9" s="58"/>
      <c r="S9" s="58"/>
      <c r="T9" s="514" t="s">
        <v>34</v>
      </c>
      <c r="U9" s="510"/>
      <c r="V9" s="510"/>
      <c r="W9" s="510"/>
      <c r="X9" s="504"/>
      <c r="Y9" s="104"/>
      <c r="Z9" s="59"/>
      <c r="AA9" s="59"/>
      <c r="AB9" s="63"/>
    </row>
    <row r="10" spans="2:29" s="21" customFormat="1" x14ac:dyDescent="0.25">
      <c r="B10" s="507"/>
      <c r="C10" s="509"/>
      <c r="D10" s="511"/>
      <c r="E10" s="511"/>
      <c r="F10" s="505"/>
      <c r="G10" s="80"/>
      <c r="H10" s="58"/>
      <c r="I10" s="58"/>
      <c r="J10" s="62"/>
      <c r="K10" s="222" t="s">
        <v>179</v>
      </c>
      <c r="L10" s="455"/>
      <c r="M10" s="455"/>
      <c r="N10" s="453"/>
      <c r="O10" s="223">
        <v>1</v>
      </c>
      <c r="P10" s="85"/>
      <c r="Q10" s="58"/>
      <c r="R10" s="58"/>
      <c r="S10" s="58"/>
      <c r="T10" s="513"/>
      <c r="U10" s="511"/>
      <c r="V10" s="511"/>
      <c r="W10" s="511"/>
      <c r="X10" s="505"/>
      <c r="Y10" s="104"/>
      <c r="Z10" s="59"/>
      <c r="AA10" s="59"/>
      <c r="AB10" s="63"/>
    </row>
    <row r="11" spans="2:29" s="21" customFormat="1" ht="38.25" x14ac:dyDescent="0.25">
      <c r="B11" s="16" t="s">
        <v>156</v>
      </c>
      <c r="C11" s="42"/>
      <c r="D11" s="42"/>
      <c r="E11" s="43"/>
      <c r="F11" s="52"/>
      <c r="G11" s="80"/>
      <c r="H11" s="58"/>
      <c r="I11" s="58"/>
      <c r="J11" s="62"/>
      <c r="K11" s="55" t="s">
        <v>156</v>
      </c>
      <c r="L11" s="42"/>
      <c r="M11" s="42"/>
      <c r="N11" s="43"/>
      <c r="O11" s="52">
        <v>1</v>
      </c>
      <c r="P11" s="85"/>
      <c r="Q11" s="58"/>
      <c r="R11" s="58"/>
      <c r="S11" s="58"/>
      <c r="T11" s="91" t="s">
        <v>156</v>
      </c>
      <c r="U11" s="90"/>
      <c r="V11" s="90"/>
      <c r="W11" s="90"/>
      <c r="X11" s="99"/>
      <c r="Y11" s="104"/>
      <c r="Z11" s="59"/>
      <c r="AA11" s="59"/>
      <c r="AB11" s="63"/>
    </row>
    <row r="12" spans="2:29" s="21" customFormat="1" ht="20.25" customHeight="1" x14ac:dyDescent="0.25">
      <c r="B12" s="16" t="s">
        <v>77</v>
      </c>
      <c r="C12" s="42"/>
      <c r="D12" s="42"/>
      <c r="E12" s="43"/>
      <c r="F12" s="52"/>
      <c r="G12" s="80"/>
      <c r="H12" s="58"/>
      <c r="I12" s="58"/>
      <c r="J12" s="62"/>
      <c r="K12" s="55" t="s">
        <v>77</v>
      </c>
      <c r="L12" s="42"/>
      <c r="M12" s="42"/>
      <c r="N12" s="43"/>
      <c r="O12" s="52">
        <v>1</v>
      </c>
      <c r="P12" s="85"/>
      <c r="Q12" s="58"/>
      <c r="R12" s="58"/>
      <c r="S12" s="58"/>
      <c r="T12" s="19"/>
      <c r="U12" s="46"/>
      <c r="V12" s="46"/>
      <c r="W12" s="46"/>
      <c r="X12" s="46"/>
      <c r="Y12" s="104"/>
      <c r="Z12" s="59"/>
      <c r="AA12" s="59"/>
      <c r="AB12" s="63"/>
    </row>
    <row r="13" spans="2:29" s="21" customFormat="1" ht="63" customHeight="1" x14ac:dyDescent="0.25">
      <c r="B13" s="412" t="s">
        <v>101</v>
      </c>
      <c r="C13" s="44"/>
      <c r="D13" s="44"/>
      <c r="E13" s="45"/>
      <c r="F13" s="53"/>
      <c r="G13" s="81" t="s">
        <v>157</v>
      </c>
      <c r="H13" s="268"/>
      <c r="I13" s="268"/>
      <c r="J13" s="269"/>
      <c r="K13" s="56" t="s">
        <v>180</v>
      </c>
      <c r="L13" s="44"/>
      <c r="M13" s="44"/>
      <c r="N13" s="45"/>
      <c r="O13" s="53">
        <v>1</v>
      </c>
      <c r="P13" s="85"/>
      <c r="Q13" s="58"/>
      <c r="R13" s="58"/>
      <c r="S13" s="58"/>
      <c r="T13" s="37"/>
      <c r="U13" s="94"/>
      <c r="V13" s="94"/>
      <c r="W13" s="94"/>
      <c r="X13" s="94"/>
      <c r="Y13" s="104"/>
      <c r="Z13" s="58"/>
      <c r="AA13" s="58"/>
      <c r="AB13" s="62"/>
    </row>
    <row r="14" spans="2:29" s="21" customFormat="1" ht="42.75" customHeight="1" x14ac:dyDescent="0.25">
      <c r="B14" s="18"/>
      <c r="C14" s="46"/>
      <c r="D14" s="46"/>
      <c r="E14" s="46"/>
      <c r="F14" s="46"/>
      <c r="G14" s="81" t="s">
        <v>35</v>
      </c>
      <c r="H14" s="266"/>
      <c r="I14" s="266"/>
      <c r="J14" s="267"/>
      <c r="K14" s="56" t="s">
        <v>181</v>
      </c>
      <c r="L14" s="44"/>
      <c r="M14" s="44"/>
      <c r="N14" s="45"/>
      <c r="O14" s="53">
        <v>1</v>
      </c>
      <c r="P14" s="85"/>
      <c r="Q14" s="58"/>
      <c r="R14" s="58"/>
      <c r="S14" s="58"/>
      <c r="T14" s="512" t="s">
        <v>246</v>
      </c>
      <c r="U14" s="92"/>
      <c r="V14" s="92"/>
      <c r="W14" s="92"/>
      <c r="X14" s="100"/>
      <c r="Y14" s="104"/>
      <c r="Z14" s="59"/>
      <c r="AA14" s="59"/>
      <c r="AB14" s="63"/>
    </row>
    <row r="15" spans="2:29" s="21" customFormat="1" ht="20.25" customHeight="1" x14ac:dyDescent="0.25">
      <c r="B15" s="445"/>
      <c r="C15" s="46"/>
      <c r="D15" s="46"/>
      <c r="E15" s="46"/>
      <c r="F15" s="46"/>
      <c r="G15" s="82"/>
      <c r="H15" s="47"/>
      <c r="I15" s="47"/>
      <c r="J15" s="446"/>
      <c r="K15" s="35" t="s">
        <v>247</v>
      </c>
      <c r="L15" s="44"/>
      <c r="M15" s="44"/>
      <c r="N15" s="45"/>
      <c r="O15" s="53">
        <v>1</v>
      </c>
      <c r="P15" s="85"/>
      <c r="Q15" s="58"/>
      <c r="R15" s="58"/>
      <c r="S15" s="58"/>
      <c r="T15" s="513"/>
      <c r="U15" s="92"/>
      <c r="V15" s="92"/>
      <c r="W15" s="92"/>
      <c r="X15" s="100"/>
      <c r="Y15" s="104"/>
      <c r="Z15" s="59"/>
      <c r="AA15" s="59"/>
      <c r="AB15" s="63"/>
    </row>
    <row r="16" spans="2:29" s="21" customFormat="1" ht="18.75" customHeight="1" x14ac:dyDescent="0.25">
      <c r="B16" s="19" t="s">
        <v>36</v>
      </c>
      <c r="C16" s="40"/>
      <c r="D16" s="40"/>
      <c r="E16" s="41"/>
      <c r="F16" s="51"/>
      <c r="G16" s="82"/>
      <c r="H16" s="70"/>
      <c r="I16" s="70"/>
      <c r="J16" s="71"/>
      <c r="K16" s="35"/>
      <c r="L16" s="550"/>
      <c r="M16" s="550"/>
      <c r="N16" s="550"/>
      <c r="O16" s="550"/>
      <c r="P16" s="89"/>
      <c r="Q16" s="88"/>
      <c r="R16" s="88"/>
      <c r="S16" s="88"/>
      <c r="T16" s="91" t="s">
        <v>8</v>
      </c>
      <c r="U16" s="41"/>
      <c r="V16" s="41"/>
      <c r="W16" s="41"/>
      <c r="X16" s="51"/>
      <c r="Y16" s="105"/>
      <c r="Z16" s="551"/>
      <c r="AA16" s="551"/>
      <c r="AB16" s="552"/>
    </row>
    <row r="17" spans="2:28" s="21" customFormat="1" ht="48" customHeight="1" x14ac:dyDescent="0.25">
      <c r="B17" s="19" t="s">
        <v>248</v>
      </c>
      <c r="C17" s="44"/>
      <c r="D17" s="44"/>
      <c r="E17" s="45"/>
      <c r="F17" s="53"/>
      <c r="G17" s="81" t="s">
        <v>0</v>
      </c>
      <c r="H17" s="68"/>
      <c r="I17" s="68"/>
      <c r="J17" s="69"/>
      <c r="K17" s="35" t="s">
        <v>40</v>
      </c>
      <c r="L17" s="44"/>
      <c r="M17" s="44"/>
      <c r="N17" s="45"/>
      <c r="O17" s="53"/>
      <c r="P17" s="86" t="s">
        <v>1</v>
      </c>
      <c r="Q17" s="44"/>
      <c r="R17" s="45"/>
      <c r="S17" s="53">
        <v>1</v>
      </c>
      <c r="T17" s="91" t="s">
        <v>249</v>
      </c>
      <c r="U17" s="45"/>
      <c r="V17" s="45"/>
      <c r="W17" s="45"/>
      <c r="X17" s="53"/>
      <c r="Y17" s="107" t="s">
        <v>2</v>
      </c>
      <c r="Z17" s="108"/>
      <c r="AA17" s="45"/>
      <c r="AB17" s="96"/>
    </row>
    <row r="18" spans="2:28" s="21" customFormat="1" ht="69" customHeight="1" x14ac:dyDescent="0.25">
      <c r="B18" s="18"/>
      <c r="C18" s="220"/>
      <c r="D18" s="47"/>
      <c r="E18" s="47"/>
      <c r="F18" s="47"/>
      <c r="G18" s="83"/>
      <c r="H18" s="59"/>
      <c r="I18" s="59"/>
      <c r="J18" s="63"/>
      <c r="K18" s="57" t="s">
        <v>250</v>
      </c>
      <c r="L18" s="40"/>
      <c r="M18" s="40"/>
      <c r="N18" s="41"/>
      <c r="O18" s="51"/>
      <c r="P18" s="429" t="s">
        <v>251</v>
      </c>
      <c r="Q18" s="44"/>
      <c r="R18" s="45"/>
      <c r="S18" s="53">
        <v>1</v>
      </c>
      <c r="T18" s="91" t="s">
        <v>37</v>
      </c>
      <c r="U18" s="45"/>
      <c r="V18" s="45"/>
      <c r="W18" s="45"/>
      <c r="X18" s="53"/>
      <c r="Y18" s="81" t="s">
        <v>3</v>
      </c>
      <c r="Z18" s="102"/>
      <c r="AA18" s="41"/>
      <c r="AB18" s="95"/>
    </row>
    <row r="19" spans="2:28" s="21" customFormat="1" ht="30" customHeight="1" x14ac:dyDescent="0.25">
      <c r="B19" s="23" t="s">
        <v>39</v>
      </c>
      <c r="C19" s="48"/>
      <c r="D19" s="48"/>
      <c r="E19" s="49"/>
      <c r="F19" s="54"/>
      <c r="G19" s="84"/>
      <c r="H19" s="64"/>
      <c r="I19" s="64"/>
      <c r="J19" s="65"/>
      <c r="K19" s="36" t="s">
        <v>83</v>
      </c>
      <c r="L19" s="48"/>
      <c r="M19" s="48"/>
      <c r="N19" s="49"/>
      <c r="O19" s="54">
        <v>1</v>
      </c>
      <c r="P19" s="87"/>
      <c r="Q19" s="64"/>
      <c r="R19" s="64"/>
      <c r="S19" s="64"/>
      <c r="T19" s="93" t="s">
        <v>82</v>
      </c>
      <c r="U19" s="49"/>
      <c r="V19" s="49"/>
      <c r="W19" s="49"/>
      <c r="X19" s="54"/>
      <c r="Y19" s="106" t="s">
        <v>4</v>
      </c>
      <c r="Z19" s="103"/>
      <c r="AA19" s="49"/>
      <c r="AB19" s="97"/>
    </row>
    <row r="20" spans="2:28" x14ac:dyDescent="0.25">
      <c r="B20" s="168"/>
      <c r="C20" s="221"/>
      <c r="D20" s="209">
        <f>PRODUCT(D21,D22)</f>
        <v>0</v>
      </c>
      <c r="E20" s="209">
        <f t="shared" ref="E20:F20" si="0">PRODUCT(E21,E22)</f>
        <v>0</v>
      </c>
      <c r="F20" s="210">
        <f t="shared" si="0"/>
        <v>0</v>
      </c>
      <c r="G20" s="167" t="s">
        <v>70</v>
      </c>
      <c r="H20" s="209">
        <f>PRODUCT(H21,H22)</f>
        <v>0</v>
      </c>
      <c r="I20" s="209">
        <f t="shared" ref="I20" si="1">PRODUCT(I21,I22)</f>
        <v>0</v>
      </c>
      <c r="J20" s="211">
        <f t="shared" ref="J20" si="2">PRODUCT(J21,J22)</f>
        <v>0</v>
      </c>
      <c r="K20" s="208"/>
      <c r="L20" s="209">
        <f>PRODUCT(L21,L22)</f>
        <v>0</v>
      </c>
      <c r="M20" s="209">
        <f>PRODUCT(M21,M22)</f>
        <v>0</v>
      </c>
      <c r="N20" s="209">
        <f t="shared" ref="N20" si="3">PRODUCT(N21,N22)</f>
        <v>0</v>
      </c>
      <c r="O20" s="210">
        <f t="shared" ref="O20" si="4">PRODUCT(O21,O22)</f>
        <v>32</v>
      </c>
      <c r="P20" s="167" t="s">
        <v>70</v>
      </c>
      <c r="Q20" s="209">
        <f>PRODUCT(Q21,Q22)</f>
        <v>0</v>
      </c>
      <c r="R20" s="209">
        <f t="shared" ref="R20" si="5">PRODUCT(R21,R22)</f>
        <v>0</v>
      </c>
      <c r="S20" s="211">
        <f t="shared" ref="S20" si="6">PRODUCT(S21,S22)</f>
        <v>10</v>
      </c>
      <c r="T20" s="208"/>
      <c r="U20" s="209">
        <f>PRODUCT(U21,U22)</f>
        <v>0</v>
      </c>
      <c r="V20" s="209">
        <f>PRODUCT(V21,V22)</f>
        <v>0</v>
      </c>
      <c r="W20" s="209">
        <f t="shared" ref="W20" si="7">PRODUCT(W21,W22)</f>
        <v>0</v>
      </c>
      <c r="X20" s="210">
        <f t="shared" ref="X20" si="8">PRODUCT(X21,X22)</f>
        <v>0</v>
      </c>
      <c r="Y20" s="167" t="s">
        <v>70</v>
      </c>
      <c r="Z20" s="209">
        <f>PRODUCT(Z21,Z22)</f>
        <v>0</v>
      </c>
      <c r="AA20" s="209">
        <f t="shared" ref="AA20" si="9">PRODUCT(AA21,AA22)</f>
        <v>0</v>
      </c>
      <c r="AB20" s="211">
        <f t="shared" ref="AB20" si="10">PRODUCT(AB21,AB22)</f>
        <v>0</v>
      </c>
    </row>
    <row r="21" spans="2:28" s="219" customFormat="1" x14ac:dyDescent="0.25">
      <c r="B21" s="232"/>
      <c r="C21" s="339">
        <v>0</v>
      </c>
      <c r="D21" s="307">
        <v>1</v>
      </c>
      <c r="E21" s="307">
        <v>2</v>
      </c>
      <c r="F21" s="307">
        <v>4</v>
      </c>
      <c r="G21" s="309">
        <f>SUM(C20:D20:F20,H20,I20,J20)</f>
        <v>0</v>
      </c>
      <c r="H21" s="293">
        <v>2</v>
      </c>
      <c r="I21" s="293">
        <v>4</v>
      </c>
      <c r="J21" s="294">
        <v>5</v>
      </c>
      <c r="K21" s="338"/>
      <c r="L21" s="307">
        <v>0</v>
      </c>
      <c r="M21" s="307">
        <v>1</v>
      </c>
      <c r="N21" s="307">
        <v>2</v>
      </c>
      <c r="O21" s="307">
        <v>4</v>
      </c>
      <c r="P21" s="309">
        <f>SUM(L20:M20:O20,Q20,R20,S20)</f>
        <v>42</v>
      </c>
      <c r="Q21" s="293">
        <v>2</v>
      </c>
      <c r="R21" s="293">
        <v>4</v>
      </c>
      <c r="S21" s="294">
        <v>5</v>
      </c>
      <c r="T21" s="338"/>
      <c r="U21" s="307">
        <v>0</v>
      </c>
      <c r="V21" s="307">
        <v>1</v>
      </c>
      <c r="W21" s="307">
        <v>2</v>
      </c>
      <c r="X21" s="307">
        <v>4</v>
      </c>
      <c r="Y21" s="309">
        <f>SUM(U20:V20:X20,Z20,AA20,AB20)</f>
        <v>0</v>
      </c>
      <c r="Z21" s="293">
        <v>2</v>
      </c>
      <c r="AA21" s="293">
        <v>4</v>
      </c>
      <c r="AB21" s="294">
        <v>5</v>
      </c>
    </row>
    <row r="22" spans="2:28" s="249" customFormat="1" ht="18.75" x14ac:dyDescent="0.3">
      <c r="B22" s="243" t="s">
        <v>92</v>
      </c>
      <c r="C22" s="247">
        <f>SUM(C9:C19)</f>
        <v>0</v>
      </c>
      <c r="D22" s="247">
        <f>SUM(D9:D19)</f>
        <v>0</v>
      </c>
      <c r="E22" s="247">
        <f>SUM(E9:E19)</f>
        <v>0</v>
      </c>
      <c r="F22" s="247">
        <f>SUM(F9:F19)</f>
        <v>0</v>
      </c>
      <c r="G22" s="250">
        <f>PRODUCT(G21,G23)</f>
        <v>0</v>
      </c>
      <c r="H22" s="247">
        <f>SUM(H9:H19)</f>
        <v>0</v>
      </c>
      <c r="I22" s="247">
        <f>SUM(I9:I19)</f>
        <v>0</v>
      </c>
      <c r="J22" s="247">
        <f>SUM(J9:J19)</f>
        <v>0</v>
      </c>
      <c r="K22" s="248"/>
      <c r="L22" s="247">
        <f>SUM(L9:L19)</f>
        <v>0</v>
      </c>
      <c r="M22" s="247">
        <f>SUM(M9:M19)</f>
        <v>0</v>
      </c>
      <c r="N22" s="247">
        <f>SUM(N9:N19)</f>
        <v>0</v>
      </c>
      <c r="O22" s="247">
        <f>SUM(O9:O19)</f>
        <v>8</v>
      </c>
      <c r="P22" s="250">
        <f>PRODUCT(P21,P23)</f>
        <v>99.96</v>
      </c>
      <c r="Q22" s="247">
        <f>SUM(Q9:Q19)</f>
        <v>0</v>
      </c>
      <c r="R22" s="247">
        <f>SUM(R9:R19)</f>
        <v>0</v>
      </c>
      <c r="S22" s="247">
        <f>SUM(S9:S19)</f>
        <v>2</v>
      </c>
      <c r="T22" s="248"/>
      <c r="U22" s="247">
        <f>SUM(U9:U19)</f>
        <v>0</v>
      </c>
      <c r="V22" s="247">
        <f>SUM(V9:V19)</f>
        <v>0</v>
      </c>
      <c r="W22" s="247">
        <f>SUM(W9:W19)</f>
        <v>0</v>
      </c>
      <c r="X22" s="247">
        <f>SUM(X9:X19)</f>
        <v>0</v>
      </c>
      <c r="Y22" s="250">
        <f>PRODUCT(Y21,Y23)</f>
        <v>0</v>
      </c>
      <c r="Z22" s="247">
        <f>SUM(Z9:Z19)</f>
        <v>0</v>
      </c>
      <c r="AA22" s="247">
        <f>SUM(AA9:AA19)</f>
        <v>0</v>
      </c>
      <c r="AB22" s="247">
        <f>SUM(AB9:AB19)</f>
        <v>0</v>
      </c>
    </row>
    <row r="23" spans="2:28" s="306" customFormat="1" ht="17.25" customHeight="1" x14ac:dyDescent="0.25">
      <c r="B23" s="435"/>
      <c r="C23" s="77"/>
      <c r="D23" s="77"/>
      <c r="E23" s="77"/>
      <c r="F23" s="77"/>
      <c r="G23" s="77">
        <v>2.85</v>
      </c>
      <c r="H23" s="77"/>
      <c r="I23" s="77"/>
      <c r="J23" s="77"/>
      <c r="K23" s="77"/>
      <c r="L23" s="77"/>
      <c r="M23" s="77"/>
      <c r="N23" s="77"/>
      <c r="O23" s="77"/>
      <c r="P23" s="77">
        <v>2.38</v>
      </c>
      <c r="Q23" s="77"/>
      <c r="R23" s="77"/>
      <c r="S23" s="77"/>
      <c r="T23" s="77"/>
      <c r="U23" s="77"/>
      <c r="V23" s="77"/>
      <c r="W23" s="77"/>
      <c r="X23" s="77"/>
      <c r="Y23" s="77">
        <v>3.24</v>
      </c>
      <c r="Z23" s="77"/>
      <c r="AA23" s="77"/>
      <c r="AB23" s="77"/>
    </row>
    <row r="24" spans="2:28" ht="17.25" customHeight="1" x14ac:dyDescent="0.25"/>
    <row r="25" spans="2:28" ht="17.25" customHeight="1" x14ac:dyDescent="0.25"/>
  </sheetData>
  <mergeCells count="23">
    <mergeCell ref="T14:T15"/>
    <mergeCell ref="T9:T10"/>
    <mergeCell ref="U9:U10"/>
    <mergeCell ref="V9:V10"/>
    <mergeCell ref="W9:W10"/>
    <mergeCell ref="X9:X10"/>
    <mergeCell ref="B9:B10"/>
    <mergeCell ref="C9:C10"/>
    <mergeCell ref="D9:D10"/>
    <mergeCell ref="E9:E10"/>
    <mergeCell ref="F9:F10"/>
    <mergeCell ref="G2:K2"/>
    <mergeCell ref="G4:K4"/>
    <mergeCell ref="B7:J7"/>
    <mergeCell ref="K7:S7"/>
    <mergeCell ref="T7:AB7"/>
    <mergeCell ref="Q2:S2"/>
    <mergeCell ref="Q3:S3"/>
    <mergeCell ref="Q4:S4"/>
    <mergeCell ref="V2:X2"/>
    <mergeCell ref="V3:X3"/>
    <mergeCell ref="Y2:AB2"/>
    <mergeCell ref="Y3:AB3"/>
  </mergeCells>
  <conditionalFormatting sqref="M17:M18 Z13:Z15 Z17:Z18 D9 M9:M13 H9:H12 Q9:Q12 V9 Z9:Z10 H14:H19 D11:D19 V11">
    <cfRule type="cellIs" dxfId="223" priority="113" operator="equal">
      <formula>1</formula>
    </cfRule>
    <cfRule type="containsText" dxfId="222" priority="115" operator="containsText" text="1">
      <formula>NOT(ISERROR(SEARCH("1",D9)))</formula>
    </cfRule>
  </conditionalFormatting>
  <conditionalFormatting sqref="N17:N18 AA13:AA15 AA17:AA18 E9 N9:N13 I9:I12 R9:R12 W9 AA9:AA10 I14:I19 E11:E19 W11">
    <cfRule type="cellIs" dxfId="221" priority="112" operator="equal">
      <formula>1</formula>
    </cfRule>
    <cfRule type="containsText" dxfId="220" priority="114" operator="containsText" text="1">
      <formula>NOT(ISERROR(SEARCH("1",E9)))</formula>
    </cfRule>
  </conditionalFormatting>
  <conditionalFormatting sqref="O17:O18 AB13:AB15 AB17:AB18 F9 O9:O13 J9:J12 S9:S12 X9 AB9:AB10 J14:J19 F11:F19 X11">
    <cfRule type="cellIs" dxfId="219" priority="111" operator="equal">
      <formula>1</formula>
    </cfRule>
  </conditionalFormatting>
  <conditionalFormatting sqref="M19">
    <cfRule type="cellIs" dxfId="218" priority="103" operator="equal">
      <formula>1</formula>
    </cfRule>
    <cfRule type="containsText" dxfId="217" priority="105" operator="containsText" text="1">
      <formula>NOT(ISERROR(SEARCH("1",M19)))</formula>
    </cfRule>
  </conditionalFormatting>
  <conditionalFormatting sqref="N19">
    <cfRule type="cellIs" dxfId="216" priority="102" operator="equal">
      <formula>1</formula>
    </cfRule>
    <cfRule type="containsText" dxfId="215" priority="104" operator="containsText" text="1">
      <formula>NOT(ISERROR(SEARCH("1",N19)))</formula>
    </cfRule>
  </conditionalFormatting>
  <conditionalFormatting sqref="O19">
    <cfRule type="cellIs" dxfId="214" priority="101" operator="equal">
      <formula>1</formula>
    </cfRule>
  </conditionalFormatting>
  <conditionalFormatting sqref="Q16 Q19">
    <cfRule type="cellIs" dxfId="213" priority="98" operator="equal">
      <formula>1</formula>
    </cfRule>
    <cfRule type="containsText" dxfId="212" priority="100" operator="containsText" text="1">
      <formula>NOT(ISERROR(SEARCH("1",Q16)))</formula>
    </cfRule>
  </conditionalFormatting>
  <conditionalFormatting sqref="R16 R19">
    <cfRule type="cellIs" dxfId="211" priority="97" operator="equal">
      <formula>1</formula>
    </cfRule>
    <cfRule type="containsText" dxfId="210" priority="99" operator="containsText" text="1">
      <formula>NOT(ISERROR(SEARCH("1",R16)))</formula>
    </cfRule>
  </conditionalFormatting>
  <conditionalFormatting sqref="S16 S19">
    <cfRule type="cellIs" dxfId="209" priority="96" operator="equal">
      <formula>1</formula>
    </cfRule>
  </conditionalFormatting>
  <conditionalFormatting sqref="V14:V17 V19">
    <cfRule type="cellIs" dxfId="208" priority="93" operator="equal">
      <formula>1</formula>
    </cfRule>
    <cfRule type="containsText" dxfId="207" priority="95" operator="containsText" text="1">
      <formula>NOT(ISERROR(SEARCH("1",V14)))</formula>
    </cfRule>
  </conditionalFormatting>
  <conditionalFormatting sqref="W14:W17 W19">
    <cfRule type="cellIs" dxfId="206" priority="92" operator="equal">
      <formula>1</formula>
    </cfRule>
    <cfRule type="containsText" dxfId="205" priority="94" operator="containsText" text="1">
      <formula>NOT(ISERROR(SEARCH("1",W14)))</formula>
    </cfRule>
  </conditionalFormatting>
  <conditionalFormatting sqref="X14:X17 X19">
    <cfRule type="cellIs" dxfId="204" priority="91" operator="equal">
      <formula>1</formula>
    </cfRule>
  </conditionalFormatting>
  <conditionalFormatting sqref="Z19">
    <cfRule type="cellIs" dxfId="203" priority="88" operator="equal">
      <formula>1</formula>
    </cfRule>
    <cfRule type="containsText" dxfId="202" priority="90" operator="containsText" text="1">
      <formula>NOT(ISERROR(SEARCH("1",Z19)))</formula>
    </cfRule>
  </conditionalFormatting>
  <conditionalFormatting sqref="AA19">
    <cfRule type="cellIs" dxfId="201" priority="87" operator="equal">
      <formula>1</formula>
    </cfRule>
    <cfRule type="containsText" dxfId="200" priority="89" operator="containsText" text="1">
      <formula>NOT(ISERROR(SEARCH("1",AA19)))</formula>
    </cfRule>
  </conditionalFormatting>
  <conditionalFormatting sqref="AB19">
    <cfRule type="cellIs" dxfId="199" priority="86" operator="equal">
      <formula>1</formula>
    </cfRule>
  </conditionalFormatting>
  <conditionalFormatting sqref="Q13">
    <cfRule type="cellIs" dxfId="198" priority="83" operator="equal">
      <formula>1</formula>
    </cfRule>
    <cfRule type="containsText" dxfId="197" priority="85" operator="containsText" text="1">
      <formula>NOT(ISERROR(SEARCH("1",Q13)))</formula>
    </cfRule>
  </conditionalFormatting>
  <conditionalFormatting sqref="R13">
    <cfRule type="cellIs" dxfId="196" priority="82" operator="equal">
      <formula>1</formula>
    </cfRule>
    <cfRule type="containsText" dxfId="195" priority="84" operator="containsText" text="1">
      <formula>NOT(ISERROR(SEARCH("1",R13)))</formula>
    </cfRule>
  </conditionalFormatting>
  <conditionalFormatting sqref="S13">
    <cfRule type="cellIs" dxfId="194" priority="81" operator="equal">
      <formula>1</formula>
    </cfRule>
  </conditionalFormatting>
  <conditionalFormatting sqref="Q14:Q15">
    <cfRule type="cellIs" dxfId="193" priority="78" operator="equal">
      <formula>1</formula>
    </cfRule>
    <cfRule type="containsText" dxfId="192" priority="80" operator="containsText" text="1">
      <formula>NOT(ISERROR(SEARCH("1",Q14)))</formula>
    </cfRule>
  </conditionalFormatting>
  <conditionalFormatting sqref="R14:R15">
    <cfRule type="cellIs" dxfId="191" priority="77" operator="equal">
      <formula>1</formula>
    </cfRule>
    <cfRule type="containsText" dxfId="190" priority="79" operator="containsText" text="1">
      <formula>NOT(ISERROR(SEARCH("1",R14)))</formula>
    </cfRule>
  </conditionalFormatting>
  <conditionalFormatting sqref="S14:S15">
    <cfRule type="cellIs" dxfId="189" priority="76" operator="equal">
      <formula>1</formula>
    </cfRule>
  </conditionalFormatting>
  <conditionalFormatting sqref="M14">
    <cfRule type="cellIs" dxfId="188" priority="73" operator="equal">
      <formula>1</formula>
    </cfRule>
    <cfRule type="containsText" dxfId="187" priority="75" operator="containsText" text="1">
      <formula>NOT(ISERROR(SEARCH("1",M14)))</formula>
    </cfRule>
  </conditionalFormatting>
  <conditionalFormatting sqref="N14">
    <cfRule type="cellIs" dxfId="186" priority="72" operator="equal">
      <formula>1</formula>
    </cfRule>
    <cfRule type="containsText" dxfId="185" priority="74" operator="containsText" text="1">
      <formula>NOT(ISERROR(SEARCH("1",N14)))</formula>
    </cfRule>
  </conditionalFormatting>
  <conditionalFormatting sqref="O14">
    <cfRule type="cellIs" dxfId="184" priority="71" operator="equal">
      <formula>1</formula>
    </cfRule>
  </conditionalFormatting>
  <conditionalFormatting sqref="Q18">
    <cfRule type="cellIs" dxfId="183" priority="68" operator="equal">
      <formula>1</formula>
    </cfRule>
    <cfRule type="containsText" dxfId="182" priority="70" operator="containsText" text="1">
      <formula>NOT(ISERROR(SEARCH("1",Q18)))</formula>
    </cfRule>
  </conditionalFormatting>
  <conditionalFormatting sqref="R18">
    <cfRule type="cellIs" dxfId="181" priority="67" operator="equal">
      <formula>1</formula>
    </cfRule>
    <cfRule type="containsText" dxfId="180" priority="69" operator="containsText" text="1">
      <formula>NOT(ISERROR(SEARCH("1",R18)))</formula>
    </cfRule>
  </conditionalFormatting>
  <conditionalFormatting sqref="S18">
    <cfRule type="cellIs" dxfId="179" priority="66" operator="equal">
      <formula>1</formula>
    </cfRule>
  </conditionalFormatting>
  <conditionalFormatting sqref="Q17">
    <cfRule type="cellIs" dxfId="178" priority="63" operator="equal">
      <formula>1</formula>
    </cfRule>
    <cfRule type="containsText" dxfId="177" priority="65" operator="containsText" text="1">
      <formula>NOT(ISERROR(SEARCH("1",Q17)))</formula>
    </cfRule>
  </conditionalFormatting>
  <conditionalFormatting sqref="R17">
    <cfRule type="cellIs" dxfId="176" priority="62" operator="equal">
      <formula>1</formula>
    </cfRule>
    <cfRule type="containsText" dxfId="175" priority="64" operator="containsText" text="1">
      <formula>NOT(ISERROR(SEARCH("1",R17)))</formula>
    </cfRule>
  </conditionalFormatting>
  <conditionalFormatting sqref="S17">
    <cfRule type="cellIs" dxfId="174" priority="61" operator="equal">
      <formula>1</formula>
    </cfRule>
  </conditionalFormatting>
  <conditionalFormatting sqref="V12:V13">
    <cfRule type="cellIs" dxfId="173" priority="58" operator="equal">
      <formula>1</formula>
    </cfRule>
    <cfRule type="containsText" dxfId="172" priority="60" operator="containsText" text="1">
      <formula>NOT(ISERROR(SEARCH("1",V12)))</formula>
    </cfRule>
  </conditionalFormatting>
  <conditionalFormatting sqref="W12:W13">
    <cfRule type="cellIs" dxfId="171" priority="57" operator="equal">
      <formula>1</formula>
    </cfRule>
    <cfRule type="containsText" dxfId="170" priority="59" operator="containsText" text="1">
      <formula>NOT(ISERROR(SEARCH("1",W12)))</formula>
    </cfRule>
  </conditionalFormatting>
  <conditionalFormatting sqref="X12:X13">
    <cfRule type="cellIs" dxfId="169" priority="56" operator="equal">
      <formula>1</formula>
    </cfRule>
  </conditionalFormatting>
  <conditionalFormatting sqref="V18">
    <cfRule type="cellIs" dxfId="168" priority="53" operator="equal">
      <formula>1</formula>
    </cfRule>
    <cfRule type="containsText" dxfId="167" priority="55" operator="containsText" text="1">
      <formula>NOT(ISERROR(SEARCH("1",V18)))</formula>
    </cfRule>
  </conditionalFormatting>
  <conditionalFormatting sqref="W18">
    <cfRule type="cellIs" dxfId="166" priority="52" operator="equal">
      <formula>1</formula>
    </cfRule>
    <cfRule type="containsText" dxfId="165" priority="54" operator="containsText" text="1">
      <formula>NOT(ISERROR(SEARCH("1",W18)))</formula>
    </cfRule>
  </conditionalFormatting>
  <conditionalFormatting sqref="X18">
    <cfRule type="cellIs" dxfId="164" priority="51" operator="equal">
      <formula>1</formula>
    </cfRule>
  </conditionalFormatting>
  <conditionalFormatting sqref="Z11:Z12">
    <cfRule type="cellIs" dxfId="163" priority="38" operator="equal">
      <formula>1</formula>
    </cfRule>
    <cfRule type="containsText" dxfId="162" priority="40" operator="containsText" text="1">
      <formula>NOT(ISERROR(SEARCH("1",Z11)))</formula>
    </cfRule>
  </conditionalFormatting>
  <conditionalFormatting sqref="AA11:AA12">
    <cfRule type="cellIs" dxfId="161" priority="37" operator="equal">
      <formula>1</formula>
    </cfRule>
    <cfRule type="containsText" dxfId="160" priority="39" operator="containsText" text="1">
      <formula>NOT(ISERROR(SEARCH("1",AA11)))</formula>
    </cfRule>
  </conditionalFormatting>
  <conditionalFormatting sqref="AB11:AB12">
    <cfRule type="cellIs" dxfId="159" priority="36" operator="equal">
      <formula>1</formula>
    </cfRule>
  </conditionalFormatting>
  <conditionalFormatting sqref="L1:L14 U1:U9 L23:L1048576 U23:U1048576 U11:U21 L16:L21">
    <cfRule type="cellIs" dxfId="158" priority="14" operator="equal">
      <formula>1</formula>
    </cfRule>
  </conditionalFormatting>
  <conditionalFormatting sqref="C9 C11:C19">
    <cfRule type="cellIs" dxfId="157" priority="12" operator="equal">
      <formula>1</formula>
    </cfRule>
  </conditionalFormatting>
  <conditionalFormatting sqref="H13">
    <cfRule type="cellIs" dxfId="156" priority="9" operator="equal">
      <formula>1</formula>
    </cfRule>
    <cfRule type="containsText" dxfId="155" priority="11" operator="containsText" text="1">
      <formula>NOT(ISERROR(SEARCH("1",H13)))</formula>
    </cfRule>
  </conditionalFormatting>
  <conditionalFormatting sqref="I13">
    <cfRule type="cellIs" dxfId="154" priority="8" operator="equal">
      <formula>1</formula>
    </cfRule>
    <cfRule type="containsText" dxfId="153" priority="10" operator="containsText" text="1">
      <formula>NOT(ISERROR(SEARCH("1",I13)))</formula>
    </cfRule>
  </conditionalFormatting>
  <conditionalFormatting sqref="J13">
    <cfRule type="cellIs" dxfId="152" priority="7" operator="equal">
      <formula>1</formula>
    </cfRule>
  </conditionalFormatting>
  <conditionalFormatting sqref="M15">
    <cfRule type="cellIs" dxfId="151" priority="4" operator="equal">
      <formula>1</formula>
    </cfRule>
    <cfRule type="containsText" dxfId="150" priority="6" operator="containsText" text="1">
      <formula>NOT(ISERROR(SEARCH("1",M15)))</formula>
    </cfRule>
  </conditionalFormatting>
  <conditionalFormatting sqref="N15">
    <cfRule type="cellIs" dxfId="149" priority="3" operator="equal">
      <formula>1</formula>
    </cfRule>
    <cfRule type="containsText" dxfId="148" priority="5" operator="containsText" text="1">
      <formula>NOT(ISERROR(SEARCH("1",N15)))</formula>
    </cfRule>
  </conditionalFormatting>
  <conditionalFormatting sqref="O15">
    <cfRule type="cellIs" dxfId="147" priority="2" operator="equal">
      <formula>1</formula>
    </cfRule>
  </conditionalFormatting>
  <conditionalFormatting sqref="L15">
    <cfRule type="cellIs" dxfId="146" priority="1" operator="equal">
      <formula>1</formula>
    </cfRule>
  </conditionalFormatting>
  <pageMargins left="0" right="0" top="0.74803149606299213" bottom="0.74803149606299213" header="0.31496062992125984" footer="0.31496062992125984"/>
  <pageSetup paperSize="9" scale="85" orientation="landscape" r:id="rId1"/>
  <headerFooter>
    <oddFooter>&amp;L&amp;"-,Italique"&amp;8Programme Jeunesse PAS GAF&amp;REGM 09/17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X37"/>
  <sheetViews>
    <sheetView topLeftCell="A18" zoomScale="82" zoomScaleNormal="82" workbookViewId="0">
      <selection activeCell="B28" sqref="B10:X28"/>
    </sheetView>
  </sheetViews>
  <sheetFormatPr baseColWidth="10" defaultRowHeight="15.75" x14ac:dyDescent="0.25"/>
  <cols>
    <col min="1" max="1" width="7.140625" style="8" customWidth="1"/>
    <col min="2" max="2" width="31.42578125" style="1" customWidth="1"/>
    <col min="3" max="6" width="2.42578125" style="10" customWidth="1"/>
    <col min="7" max="7" width="26.140625" style="1" customWidth="1"/>
    <col min="8" max="11" width="2.42578125" style="10" customWidth="1"/>
    <col min="12" max="12" width="17.28515625" style="1" customWidth="1"/>
    <col min="13" max="14" width="2.42578125" style="10" customWidth="1"/>
    <col min="15" max="15" width="2.7109375" style="10" customWidth="1"/>
    <col min="16" max="16" width="27.5703125" style="1" customWidth="1"/>
    <col min="17" max="20" width="2.42578125" style="10" customWidth="1"/>
    <col min="21" max="21" width="20.7109375" style="1" customWidth="1"/>
    <col min="22" max="24" width="2.42578125" style="10" customWidth="1"/>
  </cols>
  <sheetData>
    <row r="1" spans="1:24" ht="15" x14ac:dyDescent="0.25">
      <c r="A1"/>
      <c r="B1" s="10"/>
      <c r="G1" s="10"/>
      <c r="L1" s="10"/>
      <c r="P1" s="10"/>
      <c r="U1" s="10"/>
    </row>
    <row r="2" spans="1:24" ht="17.25" customHeight="1" x14ac:dyDescent="0.25">
      <c r="A2"/>
      <c r="B2" s="10"/>
      <c r="G2" s="469" t="s">
        <v>102</v>
      </c>
      <c r="H2" s="469"/>
      <c r="I2" s="469"/>
      <c r="J2" s="469"/>
      <c r="K2" s="469"/>
      <c r="L2" s="469"/>
      <c r="M2" s="474" t="s">
        <v>71</v>
      </c>
      <c r="N2" s="474"/>
      <c r="O2" s="474"/>
      <c r="P2" s="397"/>
      <c r="Q2" s="397"/>
      <c r="R2" s="526" t="s">
        <v>75</v>
      </c>
      <c r="S2" s="526"/>
      <c r="U2" s="1">
        <f>'Récap %'!F6</f>
        <v>0</v>
      </c>
      <c r="V2" s="139"/>
      <c r="W2" s="139"/>
      <c r="X2" s="139"/>
    </row>
    <row r="3" spans="1:24" ht="15" x14ac:dyDescent="0.25">
      <c r="A3"/>
      <c r="B3" s="10"/>
      <c r="G3" s="10"/>
      <c r="L3" s="10"/>
      <c r="M3" s="474" t="s">
        <v>184</v>
      </c>
      <c r="N3" s="474"/>
      <c r="O3" s="474"/>
      <c r="P3" s="397">
        <f>'Récap %'!C7</f>
        <v>0</v>
      </c>
      <c r="Q3" s="397"/>
      <c r="R3" s="29" t="s">
        <v>74</v>
      </c>
      <c r="S3" s="29"/>
      <c r="T3" s="281"/>
      <c r="U3" s="1">
        <f>'Récap %'!F7</f>
        <v>0</v>
      </c>
    </row>
    <row r="4" spans="1:24" x14ac:dyDescent="0.25">
      <c r="B4" s="10"/>
      <c r="G4" s="527" t="s">
        <v>94</v>
      </c>
      <c r="H4" s="527"/>
      <c r="I4" s="527"/>
      <c r="J4" s="527"/>
      <c r="K4" s="527"/>
      <c r="L4" s="527"/>
      <c r="M4" s="486" t="s">
        <v>73</v>
      </c>
      <c r="N4" s="486"/>
      <c r="O4" s="486"/>
      <c r="P4" s="398">
        <f>'Récap %'!C8</f>
        <v>0</v>
      </c>
      <c r="Q4" s="397"/>
      <c r="R4" s="397"/>
      <c r="S4" s="397"/>
      <c r="U4" s="10"/>
      <c r="V4" s="140"/>
      <c r="W4" s="140"/>
      <c r="X4" s="140"/>
    </row>
    <row r="5" spans="1:24" ht="19.5" customHeight="1" x14ac:dyDescent="0.25">
      <c r="B5" s="10"/>
      <c r="G5" s="260"/>
      <c r="H5" s="260"/>
      <c r="I5" s="260"/>
      <c r="J5" s="260"/>
      <c r="K5" s="260"/>
      <c r="L5" s="260"/>
      <c r="M5" s="259"/>
      <c r="N5" s="259"/>
      <c r="O5" s="259"/>
      <c r="P5" s="261"/>
      <c r="Q5" s="261"/>
      <c r="R5" s="261"/>
      <c r="S5" s="261"/>
      <c r="U5" s="10"/>
      <c r="V5" s="260"/>
      <c r="W5" s="260"/>
      <c r="X5" s="260"/>
    </row>
    <row r="6" spans="1:24" x14ac:dyDescent="0.25">
      <c r="B6" s="10"/>
      <c r="G6" s="488" t="s">
        <v>18</v>
      </c>
      <c r="H6" s="488"/>
      <c r="I6" s="488"/>
      <c r="J6" s="488"/>
      <c r="K6" s="488"/>
      <c r="L6" s="488"/>
      <c r="M6" s="259"/>
      <c r="N6" s="259"/>
      <c r="O6" s="259"/>
      <c r="P6" s="261"/>
      <c r="Q6" s="261"/>
      <c r="R6" s="261"/>
      <c r="S6" s="261"/>
      <c r="U6" s="10"/>
      <c r="V6" s="260"/>
      <c r="W6" s="260"/>
      <c r="X6" s="260"/>
    </row>
    <row r="7" spans="1:24" s="2" customFormat="1" ht="4.5" customHeight="1" x14ac:dyDescent="0.25">
      <c r="A7" s="8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s="4" customFormat="1" x14ac:dyDescent="0.25">
      <c r="A8" s="7"/>
      <c r="B8" s="480" t="s">
        <v>5</v>
      </c>
      <c r="C8" s="481"/>
      <c r="D8" s="481"/>
      <c r="E8" s="481"/>
      <c r="F8" s="482"/>
      <c r="G8" s="480" t="s">
        <v>6</v>
      </c>
      <c r="H8" s="481"/>
      <c r="I8" s="481"/>
      <c r="J8" s="481"/>
      <c r="K8" s="481"/>
      <c r="L8" s="481"/>
      <c r="M8" s="481"/>
      <c r="N8" s="481"/>
      <c r="O8" s="482"/>
      <c r="P8" s="480" t="s">
        <v>7</v>
      </c>
      <c r="Q8" s="481"/>
      <c r="R8" s="481"/>
      <c r="S8" s="481"/>
      <c r="T8" s="481"/>
      <c r="U8" s="481"/>
      <c r="V8" s="481"/>
      <c r="W8" s="481"/>
      <c r="X8" s="482"/>
    </row>
    <row r="9" spans="1:24" s="4" customFormat="1" ht="22.5" x14ac:dyDescent="0.25">
      <c r="A9" s="7"/>
      <c r="B9" s="11" t="s">
        <v>31</v>
      </c>
      <c r="C9" s="101" t="s">
        <v>90</v>
      </c>
      <c r="D9" s="101" t="s">
        <v>67</v>
      </c>
      <c r="E9" s="74" t="s">
        <v>68</v>
      </c>
      <c r="F9" s="111" t="s">
        <v>69</v>
      </c>
      <c r="G9" s="11" t="s">
        <v>31</v>
      </c>
      <c r="H9" s="101" t="s">
        <v>90</v>
      </c>
      <c r="I9" s="101" t="s">
        <v>67</v>
      </c>
      <c r="J9" s="74" t="s">
        <v>68</v>
      </c>
      <c r="K9" s="111" t="s">
        <v>69</v>
      </c>
      <c r="L9" s="158" t="s">
        <v>32</v>
      </c>
      <c r="M9" s="98" t="s">
        <v>67</v>
      </c>
      <c r="N9" s="72" t="s">
        <v>68</v>
      </c>
      <c r="O9" s="160" t="s">
        <v>69</v>
      </c>
      <c r="P9" s="206" t="s">
        <v>31</v>
      </c>
      <c r="Q9" s="101" t="s">
        <v>90</v>
      </c>
      <c r="R9" s="98" t="s">
        <v>67</v>
      </c>
      <c r="S9" s="72" t="s">
        <v>68</v>
      </c>
      <c r="T9" s="160" t="s">
        <v>69</v>
      </c>
      <c r="U9" s="161" t="s">
        <v>32</v>
      </c>
      <c r="V9" s="159" t="s">
        <v>67</v>
      </c>
      <c r="W9" s="74" t="s">
        <v>68</v>
      </c>
      <c r="X9" s="75" t="s">
        <v>69</v>
      </c>
    </row>
    <row r="10" spans="1:24" s="5" customFormat="1" ht="20.25" customHeight="1" x14ac:dyDescent="0.25">
      <c r="A10" s="8"/>
      <c r="B10" s="407" t="s">
        <v>21</v>
      </c>
      <c r="C10" s="454"/>
      <c r="D10" s="454"/>
      <c r="E10" s="452"/>
      <c r="F10" s="124"/>
      <c r="G10" s="24" t="s">
        <v>30</v>
      </c>
      <c r="H10" s="454"/>
      <c r="I10" s="454"/>
      <c r="J10" s="452"/>
      <c r="K10" s="124"/>
      <c r="L10" s="136"/>
      <c r="M10" s="60"/>
      <c r="N10" s="60"/>
      <c r="O10" s="61"/>
      <c r="P10" s="24" t="s">
        <v>30</v>
      </c>
      <c r="Q10" s="454"/>
      <c r="R10" s="454"/>
      <c r="S10" s="452"/>
      <c r="T10" s="124"/>
      <c r="U10" s="136"/>
      <c r="V10" s="60"/>
      <c r="W10" s="60"/>
      <c r="X10" s="61"/>
    </row>
    <row r="11" spans="1:24" s="5" customFormat="1" ht="20.25" customHeight="1" x14ac:dyDescent="0.25">
      <c r="A11" s="8"/>
      <c r="B11" s="413" t="s">
        <v>158</v>
      </c>
      <c r="C11" s="116"/>
      <c r="D11" s="116"/>
      <c r="E11" s="117"/>
      <c r="F11" s="118"/>
      <c r="G11" s="406"/>
      <c r="H11" s="70"/>
      <c r="I11" s="70"/>
      <c r="J11" s="70"/>
      <c r="K11" s="152"/>
      <c r="L11" s="137"/>
      <c r="M11" s="58"/>
      <c r="N11" s="58"/>
      <c r="O11" s="62"/>
      <c r="P11" s="17"/>
      <c r="Q11" s="70"/>
      <c r="R11" s="70"/>
      <c r="S11" s="70"/>
      <c r="T11" s="70"/>
      <c r="U11" s="137"/>
      <c r="V11" s="58"/>
      <c r="W11" s="58"/>
      <c r="X11" s="62"/>
    </row>
    <row r="12" spans="1:24" s="5" customFormat="1" ht="30" customHeight="1" x14ac:dyDescent="0.25">
      <c r="A12" s="8"/>
      <c r="B12" s="16" t="s">
        <v>84</v>
      </c>
      <c r="C12" s="456"/>
      <c r="D12" s="456"/>
      <c r="E12" s="457"/>
      <c r="F12" s="119"/>
      <c r="G12" s="16" t="s">
        <v>252</v>
      </c>
      <c r="H12" s="144"/>
      <c r="I12" s="144"/>
      <c r="J12" s="145"/>
      <c r="K12" s="146"/>
      <c r="L12" s="137"/>
      <c r="M12" s="58"/>
      <c r="N12" s="58"/>
      <c r="O12" s="62"/>
      <c r="P12" s="280" t="s">
        <v>41</v>
      </c>
      <c r="Q12" s="144"/>
      <c r="R12" s="144"/>
      <c r="S12" s="145"/>
      <c r="T12" s="146"/>
      <c r="U12" s="137"/>
      <c r="V12" s="58"/>
      <c r="W12" s="58"/>
      <c r="X12" s="62"/>
    </row>
    <row r="13" spans="1:24" s="5" customFormat="1" ht="20.25" customHeight="1" x14ac:dyDescent="0.25">
      <c r="A13" s="8"/>
      <c r="B13" s="16" t="s">
        <v>23</v>
      </c>
      <c r="C13" s="456"/>
      <c r="D13" s="456"/>
      <c r="E13" s="457"/>
      <c r="F13" s="119"/>
      <c r="G13" s="519" t="s">
        <v>25</v>
      </c>
      <c r="H13" s="521"/>
      <c r="I13" s="523"/>
      <c r="J13" s="523"/>
      <c r="K13" s="515"/>
      <c r="L13" s="151"/>
      <c r="M13" s="58"/>
      <c r="N13" s="58"/>
      <c r="O13" s="62"/>
      <c r="P13" s="517" t="s">
        <v>26</v>
      </c>
      <c r="Q13" s="521"/>
      <c r="R13" s="523"/>
      <c r="S13" s="523"/>
      <c r="T13" s="515"/>
      <c r="U13" s="121"/>
      <c r="V13" s="58"/>
      <c r="W13" s="58"/>
      <c r="X13" s="62"/>
    </row>
    <row r="14" spans="1:24" s="5" customFormat="1" ht="20.25" customHeight="1" x14ac:dyDescent="0.25">
      <c r="A14" s="8"/>
      <c r="B14" s="16" t="s">
        <v>159</v>
      </c>
      <c r="C14" s="456"/>
      <c r="D14" s="456"/>
      <c r="E14" s="457"/>
      <c r="F14" s="119"/>
      <c r="G14" s="520"/>
      <c r="H14" s="522"/>
      <c r="I14" s="524"/>
      <c r="J14" s="524"/>
      <c r="K14" s="516"/>
      <c r="L14" s="151"/>
      <c r="M14" s="58"/>
      <c r="N14" s="58"/>
      <c r="O14" s="62"/>
      <c r="P14" s="518"/>
      <c r="Q14" s="522"/>
      <c r="R14" s="524"/>
      <c r="S14" s="524"/>
      <c r="T14" s="516"/>
      <c r="U14" s="121"/>
      <c r="V14" s="88"/>
      <c r="W14" s="88"/>
      <c r="X14" s="162"/>
    </row>
    <row r="15" spans="1:24" s="5" customFormat="1" ht="25.5" x14ac:dyDescent="0.25">
      <c r="A15" s="8"/>
      <c r="B15" s="413" t="s">
        <v>22</v>
      </c>
      <c r="C15" s="456"/>
      <c r="D15" s="456"/>
      <c r="E15" s="457"/>
      <c r="F15" s="119"/>
      <c r="G15" s="16" t="s">
        <v>24</v>
      </c>
      <c r="H15" s="456"/>
      <c r="I15" s="456"/>
      <c r="J15" s="457"/>
      <c r="K15" s="119"/>
      <c r="L15" s="121"/>
      <c r="M15" s="58"/>
      <c r="N15" s="58"/>
      <c r="O15" s="62"/>
      <c r="P15" s="280" t="s">
        <v>113</v>
      </c>
      <c r="Q15" s="456"/>
      <c r="R15" s="456"/>
      <c r="S15" s="457"/>
      <c r="T15" s="119"/>
      <c r="U15" s="157" t="s">
        <v>76</v>
      </c>
      <c r="V15" s="155"/>
      <c r="W15" s="457"/>
      <c r="X15" s="153"/>
    </row>
    <row r="16" spans="1:24" s="5" customFormat="1" ht="22.5" customHeight="1" x14ac:dyDescent="0.25">
      <c r="A16" s="8"/>
      <c r="B16" s="406"/>
      <c r="C16" s="70"/>
      <c r="D16" s="70"/>
      <c r="E16" s="70"/>
      <c r="F16" s="70"/>
      <c r="G16" s="16" t="s">
        <v>27</v>
      </c>
      <c r="H16" s="456"/>
      <c r="I16" s="456"/>
      <c r="J16" s="457"/>
      <c r="K16" s="119"/>
      <c r="L16" s="120" t="s">
        <v>28</v>
      </c>
      <c r="M16" s="116"/>
      <c r="N16" s="117"/>
      <c r="O16" s="130"/>
      <c r="P16" s="280" t="s">
        <v>114</v>
      </c>
      <c r="Q16" s="456"/>
      <c r="R16" s="456"/>
      <c r="S16" s="457"/>
      <c r="T16" s="119"/>
      <c r="U16" s="157" t="s">
        <v>29</v>
      </c>
      <c r="V16" s="155"/>
      <c r="W16" s="457"/>
      <c r="X16" s="153"/>
    </row>
    <row r="17" spans="1:24" s="5" customFormat="1" ht="38.25" x14ac:dyDescent="0.25">
      <c r="A17" s="8"/>
      <c r="B17" s="414" t="s">
        <v>111</v>
      </c>
      <c r="C17" s="147"/>
      <c r="D17" s="147"/>
      <c r="E17" s="148"/>
      <c r="F17" s="149"/>
      <c r="G17" s="414" t="s">
        <v>112</v>
      </c>
      <c r="H17" s="147"/>
      <c r="I17" s="147"/>
      <c r="J17" s="148"/>
      <c r="K17" s="149"/>
      <c r="L17" s="125"/>
      <c r="M17" s="64"/>
      <c r="N17" s="64"/>
      <c r="O17" s="65"/>
      <c r="P17" s="282" t="s">
        <v>104</v>
      </c>
      <c r="Q17" s="147"/>
      <c r="R17" s="147"/>
      <c r="S17" s="148"/>
      <c r="T17" s="149"/>
      <c r="U17" s="110" t="s">
        <v>106</v>
      </c>
      <c r="V17" s="156"/>
      <c r="W17" s="148"/>
      <c r="X17" s="163"/>
    </row>
    <row r="18" spans="1:24" s="5" customFormat="1" x14ac:dyDescent="0.25">
      <c r="A18" s="8"/>
      <c r="B18" s="295" t="s">
        <v>95</v>
      </c>
      <c r="C18" s="534">
        <f>PRODUCT(C19,C21)</f>
        <v>0</v>
      </c>
      <c r="D18" s="534">
        <f>PRODUCT(D19,D21)</f>
        <v>0</v>
      </c>
      <c r="E18" s="534">
        <f>PRODUCT(E19,E21)</f>
        <v>0</v>
      </c>
      <c r="F18" s="535">
        <f>PRODUCT(F19,F21)</f>
        <v>0</v>
      </c>
      <c r="G18" s="12"/>
      <c r="H18" s="534">
        <f>PRODUCT(H19,H21)</f>
        <v>0</v>
      </c>
      <c r="I18" s="534">
        <f>PRODUCT(I19,I21)</f>
        <v>0</v>
      </c>
      <c r="J18" s="534">
        <f>PRODUCT(J19,J21)</f>
        <v>0</v>
      </c>
      <c r="K18" s="536">
        <f>PRODUCT(K19,K21)</f>
        <v>0</v>
      </c>
      <c r="L18" s="295" t="s">
        <v>95</v>
      </c>
      <c r="M18" s="534">
        <f>PRODUCT(M19,M21)</f>
        <v>0</v>
      </c>
      <c r="N18" s="534">
        <f>PRODUCT(N19,N21)</f>
        <v>0</v>
      </c>
      <c r="O18" s="553">
        <f>PRODUCT(O19,O21)</f>
        <v>0</v>
      </c>
      <c r="P18" s="554"/>
      <c r="Q18" s="534">
        <f>PRODUCT(Q19,Q21)</f>
        <v>0</v>
      </c>
      <c r="R18" s="534">
        <f>PRODUCT(R19,R21)</f>
        <v>0</v>
      </c>
      <c r="S18" s="534">
        <f>PRODUCT(S19,S21)</f>
        <v>0</v>
      </c>
      <c r="T18" s="536">
        <f>PRODUCT(T19,T21)</f>
        <v>0</v>
      </c>
      <c r="U18" s="295" t="s">
        <v>95</v>
      </c>
      <c r="V18" s="534">
        <f>PRODUCT(V19,V21)</f>
        <v>0</v>
      </c>
      <c r="W18" s="534">
        <f>PRODUCT(W19,W21)</f>
        <v>0</v>
      </c>
      <c r="X18" s="553">
        <f>PRODUCT(X19,X21)</f>
        <v>0</v>
      </c>
    </row>
    <row r="19" spans="1:24" s="304" customFormat="1" x14ac:dyDescent="0.25">
      <c r="A19" s="346"/>
      <c r="B19" s="361">
        <f>SUM(D18:F18)</f>
        <v>0</v>
      </c>
      <c r="C19" s="555">
        <v>0</v>
      </c>
      <c r="D19" s="555">
        <v>1</v>
      </c>
      <c r="E19" s="555">
        <v>2</v>
      </c>
      <c r="F19" s="556">
        <v>4</v>
      </c>
      <c r="G19" s="414">
        <v>1</v>
      </c>
      <c r="H19" s="555">
        <v>0</v>
      </c>
      <c r="I19" s="555">
        <v>1</v>
      </c>
      <c r="J19" s="555">
        <v>2</v>
      </c>
      <c r="K19" s="555">
        <v>4</v>
      </c>
      <c r="L19" s="364">
        <f>SUM(I18:K18,M18,N18,O18)</f>
        <v>0</v>
      </c>
      <c r="M19" s="557">
        <v>2</v>
      </c>
      <c r="N19" s="557">
        <v>4</v>
      </c>
      <c r="O19" s="558">
        <v>5</v>
      </c>
      <c r="P19" s="559"/>
      <c r="Q19" s="555">
        <v>0</v>
      </c>
      <c r="R19" s="555">
        <v>1</v>
      </c>
      <c r="S19" s="555">
        <v>2</v>
      </c>
      <c r="T19" s="555">
        <v>4</v>
      </c>
      <c r="U19" s="365">
        <f>SUM(R18:T18,V18,W18,X18)</f>
        <v>0</v>
      </c>
      <c r="V19" s="557">
        <v>2</v>
      </c>
      <c r="W19" s="557">
        <v>4</v>
      </c>
      <c r="X19" s="558">
        <v>5</v>
      </c>
    </row>
    <row r="20" spans="1:24" s="5" customFormat="1" ht="15.75" customHeight="1" x14ac:dyDescent="0.25">
      <c r="A20" s="251"/>
      <c r="B20" s="296" t="s">
        <v>103</v>
      </c>
      <c r="C20" s="560"/>
      <c r="D20" s="560"/>
      <c r="E20" s="560"/>
      <c r="F20" s="560"/>
      <c r="G20" s="560"/>
      <c r="H20" s="560"/>
      <c r="I20" s="560"/>
      <c r="J20" s="560"/>
      <c r="K20" s="560"/>
      <c r="L20" s="363"/>
      <c r="M20" s="561"/>
      <c r="N20" s="561"/>
      <c r="O20" s="561"/>
      <c r="P20" s="554" t="s">
        <v>105</v>
      </c>
      <c r="Q20" s="561"/>
      <c r="R20" s="561"/>
      <c r="S20" s="561"/>
      <c r="T20" s="561"/>
      <c r="U20" s="336"/>
      <c r="V20" s="561"/>
      <c r="W20" s="561"/>
      <c r="X20" s="561"/>
    </row>
    <row r="21" spans="1:24" s="5" customFormat="1" ht="9" customHeight="1" x14ac:dyDescent="0.2">
      <c r="A21" s="8"/>
      <c r="B21" s="562"/>
      <c r="C21" s="563">
        <f>SUM(C10:C17)</f>
        <v>0</v>
      </c>
      <c r="D21" s="563">
        <f>SUM(D10:D17)</f>
        <v>0</v>
      </c>
      <c r="E21" s="563">
        <f t="shared" ref="E21:F21" si="0">SUM(E10:E17)</f>
        <v>0</v>
      </c>
      <c r="F21" s="563">
        <f t="shared" si="0"/>
        <v>0</v>
      </c>
      <c r="G21" s="560"/>
      <c r="H21" s="438">
        <f>SUM(H10:H17)</f>
        <v>0</v>
      </c>
      <c r="I21" s="438">
        <f>SUM(I10:I17)</f>
        <v>0</v>
      </c>
      <c r="J21" s="438">
        <f t="shared" ref="J21:K21" si="1">SUM(J10:J17)</f>
        <v>0</v>
      </c>
      <c r="K21" s="438">
        <f t="shared" si="1"/>
        <v>0</v>
      </c>
      <c r="L21" s="303"/>
      <c r="M21" s="438">
        <f>SUM(M10:M17)</f>
        <v>0</v>
      </c>
      <c r="N21" s="438">
        <f t="shared" ref="N21:O21" si="2">SUM(N10:N17)</f>
        <v>0</v>
      </c>
      <c r="O21" s="438">
        <f t="shared" si="2"/>
        <v>0</v>
      </c>
      <c r="P21" s="253"/>
      <c r="Q21" s="438">
        <f>SUM(Q10:Q17)</f>
        <v>0</v>
      </c>
      <c r="R21" s="438">
        <f>SUM(R10:R17)</f>
        <v>0</v>
      </c>
      <c r="S21" s="438">
        <f t="shared" ref="S21:T21" si="3">SUM(S10:S17)</f>
        <v>0</v>
      </c>
      <c r="T21" s="438">
        <f t="shared" si="3"/>
        <v>0</v>
      </c>
      <c r="U21" s="253"/>
      <c r="V21" s="438">
        <f>SUM(V10:V17)</f>
        <v>0</v>
      </c>
      <c r="W21" s="438">
        <f t="shared" ref="W21:X21" si="4">SUM(W10:W17)</f>
        <v>0</v>
      </c>
      <c r="X21" s="438">
        <f t="shared" si="4"/>
        <v>0</v>
      </c>
    </row>
    <row r="22" spans="1:24" x14ac:dyDescent="0.25">
      <c r="B22" s="336"/>
      <c r="C22" s="336"/>
      <c r="D22" s="336"/>
      <c r="E22" s="336"/>
      <c r="F22" s="336"/>
      <c r="G22" s="564" t="s">
        <v>19</v>
      </c>
      <c r="H22" s="564"/>
      <c r="I22" s="564"/>
      <c r="J22" s="564"/>
      <c r="K22" s="564"/>
      <c r="L22" s="564"/>
      <c r="M22" s="565"/>
      <c r="N22" s="565"/>
      <c r="O22" s="565"/>
      <c r="P22" s="336"/>
      <c r="Q22" s="565"/>
      <c r="R22" s="565"/>
      <c r="S22" s="565"/>
      <c r="T22" s="565"/>
      <c r="U22" s="336"/>
      <c r="V22" s="565"/>
      <c r="W22" s="565"/>
      <c r="X22" s="565"/>
    </row>
    <row r="23" spans="1:24" s="2" customFormat="1" ht="6" customHeight="1" x14ac:dyDescent="0.25">
      <c r="A23" s="8"/>
      <c r="B23" s="336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336"/>
    </row>
    <row r="24" spans="1:24" s="4" customFormat="1" x14ac:dyDescent="0.25">
      <c r="A24" s="7"/>
      <c r="B24" s="566" t="s">
        <v>5</v>
      </c>
      <c r="C24" s="567"/>
      <c r="D24" s="567"/>
      <c r="E24" s="567"/>
      <c r="F24" s="568"/>
      <c r="G24" s="566" t="s">
        <v>6</v>
      </c>
      <c r="H24" s="567"/>
      <c r="I24" s="567"/>
      <c r="J24" s="567"/>
      <c r="K24" s="567"/>
      <c r="L24" s="569"/>
      <c r="M24" s="569"/>
      <c r="N24" s="569"/>
      <c r="O24" s="570"/>
      <c r="P24" s="566" t="s">
        <v>7</v>
      </c>
      <c r="Q24" s="567"/>
      <c r="R24" s="567"/>
      <c r="S24" s="567"/>
      <c r="T24" s="567"/>
      <c r="U24" s="567"/>
      <c r="V24" s="567"/>
      <c r="W24" s="567"/>
      <c r="X24" s="568"/>
    </row>
    <row r="25" spans="1:24" s="4" customFormat="1" ht="22.5" x14ac:dyDescent="0.25">
      <c r="A25" s="7"/>
      <c r="B25" s="571" t="s">
        <v>31</v>
      </c>
      <c r="C25" s="572" t="s">
        <v>90</v>
      </c>
      <c r="D25" s="572" t="s">
        <v>67</v>
      </c>
      <c r="E25" s="573" t="s">
        <v>68</v>
      </c>
      <c r="F25" s="574" t="s">
        <v>69</v>
      </c>
      <c r="G25" s="14" t="s">
        <v>31</v>
      </c>
      <c r="H25" s="572" t="s">
        <v>90</v>
      </c>
      <c r="I25" s="572" t="s">
        <v>67</v>
      </c>
      <c r="J25" s="573" t="s">
        <v>68</v>
      </c>
      <c r="K25" s="574" t="s">
        <v>69</v>
      </c>
      <c r="L25" s="14"/>
      <c r="M25" s="575"/>
      <c r="N25" s="575"/>
      <c r="O25" s="576"/>
      <c r="P25" s="577" t="s">
        <v>31</v>
      </c>
      <c r="Q25" s="572" t="s">
        <v>90</v>
      </c>
      <c r="R25" s="572" t="s">
        <v>67</v>
      </c>
      <c r="S25" s="573" t="s">
        <v>68</v>
      </c>
      <c r="T25" s="574" t="s">
        <v>69</v>
      </c>
      <c r="U25" s="578" t="s">
        <v>32</v>
      </c>
      <c r="V25" s="579" t="s">
        <v>67</v>
      </c>
      <c r="W25" s="573" t="s">
        <v>68</v>
      </c>
      <c r="X25" s="580" t="s">
        <v>69</v>
      </c>
    </row>
    <row r="26" spans="1:24" s="5" customFormat="1" ht="38.25" x14ac:dyDescent="0.25">
      <c r="A26" s="8"/>
      <c r="B26" s="581" t="s">
        <v>253</v>
      </c>
      <c r="C26" s="454"/>
      <c r="D26" s="454"/>
      <c r="E26" s="452"/>
      <c r="F26" s="124"/>
      <c r="G26" s="582" t="s">
        <v>254</v>
      </c>
      <c r="H26" s="454"/>
      <c r="I26" s="454"/>
      <c r="J26" s="452"/>
      <c r="K26" s="124"/>
      <c r="L26" s="17"/>
      <c r="M26" s="58"/>
      <c r="N26" s="58"/>
      <c r="O26" s="62"/>
      <c r="P26" s="583" t="s">
        <v>182</v>
      </c>
      <c r="Q26" s="454"/>
      <c r="R26" s="454"/>
      <c r="S26" s="452"/>
      <c r="T26" s="124"/>
      <c r="U26" s="584" t="s">
        <v>20</v>
      </c>
      <c r="V26" s="154"/>
      <c r="W26" s="452"/>
      <c r="X26" s="129"/>
    </row>
    <row r="27" spans="1:24" s="5" customFormat="1" ht="38.25" x14ac:dyDescent="0.25">
      <c r="A27" s="8"/>
      <c r="B27" s="585" t="s">
        <v>255</v>
      </c>
      <c r="C27" s="116"/>
      <c r="D27" s="116"/>
      <c r="E27" s="117"/>
      <c r="F27" s="118"/>
      <c r="G27" s="16" t="s">
        <v>256</v>
      </c>
      <c r="H27" s="116"/>
      <c r="I27" s="116"/>
      <c r="J27" s="117"/>
      <c r="K27" s="118"/>
      <c r="L27" s="17"/>
      <c r="M27" s="58"/>
      <c r="N27" s="58"/>
      <c r="O27" s="58"/>
      <c r="P27" s="586"/>
      <c r="Q27" s="164"/>
      <c r="R27" s="164"/>
      <c r="S27" s="164"/>
      <c r="T27" s="164"/>
      <c r="U27" s="587"/>
      <c r="V27" s="164"/>
      <c r="W27" s="164"/>
      <c r="X27" s="165"/>
    </row>
    <row r="28" spans="1:24" s="5" customFormat="1" ht="25.5" x14ac:dyDescent="0.25">
      <c r="A28" s="8"/>
      <c r="B28" s="588" t="s">
        <v>257</v>
      </c>
      <c r="C28" s="147"/>
      <c r="D28" s="147"/>
      <c r="E28" s="148"/>
      <c r="F28" s="149"/>
      <c r="G28" s="588" t="s">
        <v>258</v>
      </c>
      <c r="H28" s="147"/>
      <c r="I28" s="147"/>
      <c r="J28" s="148"/>
      <c r="K28" s="149"/>
      <c r="L28" s="589"/>
      <c r="M28" s="64"/>
      <c r="N28" s="64"/>
      <c r="O28" s="65"/>
      <c r="P28" s="590" t="s">
        <v>259</v>
      </c>
      <c r="Q28" s="147"/>
      <c r="R28" s="147"/>
      <c r="S28" s="148"/>
      <c r="T28" s="149"/>
      <c r="U28" s="110" t="s">
        <v>183</v>
      </c>
      <c r="V28" s="156"/>
      <c r="W28" s="148"/>
      <c r="X28" s="163"/>
    </row>
    <row r="29" spans="1:24" x14ac:dyDescent="0.25">
      <c r="B29" s="166" t="s">
        <v>95</v>
      </c>
      <c r="C29" s="209">
        <f>PRODUCT(C30,C33)</f>
        <v>0</v>
      </c>
      <c r="D29" s="209">
        <f>PRODUCT(D30,D33)</f>
        <v>0</v>
      </c>
      <c r="E29" s="209">
        <f>PRODUCT(E30,E33)</f>
        <v>0</v>
      </c>
      <c r="F29" s="211">
        <f>PRODUCT(F30,F33)</f>
        <v>0</v>
      </c>
      <c r="G29" s="166" t="s">
        <v>95</v>
      </c>
      <c r="H29" s="209">
        <f>PRODUCT(H30,H33)</f>
        <v>0</v>
      </c>
      <c r="I29" s="209">
        <f>PRODUCT(I30,I33)</f>
        <v>0</v>
      </c>
      <c r="J29" s="209">
        <f>PRODUCT(J30,J33)</f>
        <v>0</v>
      </c>
      <c r="K29" s="211">
        <f>PRODUCT(K30,K33)</f>
        <v>0</v>
      </c>
      <c r="L29" s="78"/>
      <c r="M29" s="77"/>
      <c r="N29" s="77"/>
      <c r="O29" s="212"/>
      <c r="P29" s="213"/>
      <c r="Q29" s="209">
        <f>PRODUCT(Q30,Q33)</f>
        <v>0</v>
      </c>
      <c r="R29" s="209">
        <f>PRODUCT(R30,R33)</f>
        <v>0</v>
      </c>
      <c r="S29" s="209">
        <f>PRODUCT(S30,S33)</f>
        <v>0</v>
      </c>
      <c r="T29" s="210">
        <f>PRODUCT(T30,T33)</f>
        <v>0</v>
      </c>
      <c r="U29" s="166" t="s">
        <v>95</v>
      </c>
      <c r="V29" s="209">
        <f>PRODUCT(V30,V33)</f>
        <v>0</v>
      </c>
      <c r="W29" s="209">
        <f>PRODUCT(W30,W33)</f>
        <v>0</v>
      </c>
      <c r="X29" s="211">
        <f>PRODUCT(X30,X33)</f>
        <v>0</v>
      </c>
    </row>
    <row r="30" spans="1:24" s="351" customFormat="1" x14ac:dyDescent="0.25">
      <c r="A30" s="297"/>
      <c r="B30" s="361">
        <f>SUM(D29:F29)</f>
        <v>0</v>
      </c>
      <c r="C30" s="307">
        <v>0</v>
      </c>
      <c r="D30" s="307">
        <v>1</v>
      </c>
      <c r="E30" s="307">
        <v>2</v>
      </c>
      <c r="F30" s="348">
        <v>4</v>
      </c>
      <c r="G30" s="361">
        <f>SUM(I29:K29)</f>
        <v>0</v>
      </c>
      <c r="H30" s="307">
        <v>0</v>
      </c>
      <c r="I30" s="307">
        <v>1</v>
      </c>
      <c r="J30" s="307">
        <v>2</v>
      </c>
      <c r="K30" s="348">
        <v>4</v>
      </c>
      <c r="L30" s="362"/>
      <c r="M30" s="349">
        <v>1</v>
      </c>
      <c r="N30" s="349">
        <v>2</v>
      </c>
      <c r="O30" s="349">
        <v>3</v>
      </c>
      <c r="P30" s="350"/>
      <c r="Q30" s="307">
        <v>0</v>
      </c>
      <c r="R30" s="307">
        <v>1</v>
      </c>
      <c r="S30" s="307">
        <v>2</v>
      </c>
      <c r="T30" s="307">
        <v>4</v>
      </c>
      <c r="U30" s="363">
        <f>SUM(R29:T29,V29,W29,X29)</f>
        <v>0</v>
      </c>
      <c r="V30" s="325">
        <v>2</v>
      </c>
      <c r="W30" s="325">
        <v>4</v>
      </c>
      <c r="X30" s="347">
        <v>5</v>
      </c>
    </row>
    <row r="31" spans="1:24" s="245" customFormat="1" x14ac:dyDescent="0.25">
      <c r="A31" s="8"/>
      <c r="B31" s="367" t="s">
        <v>70</v>
      </c>
      <c r="C31" s="366"/>
      <c r="D31" s="366"/>
      <c r="E31" s="366"/>
      <c r="F31" s="366"/>
      <c r="G31" s="367" t="s">
        <v>70</v>
      </c>
      <c r="H31" s="9"/>
      <c r="I31" s="9"/>
      <c r="J31" s="9"/>
      <c r="K31" s="9"/>
      <c r="L31" s="252"/>
      <c r="M31" s="10"/>
      <c r="N31" s="10"/>
      <c r="O31" s="10"/>
      <c r="P31" s="262"/>
      <c r="Q31" s="9"/>
      <c r="R31" s="9"/>
      <c r="S31" s="9"/>
      <c r="T31" s="9"/>
      <c r="U31" s="263" t="s">
        <v>70</v>
      </c>
      <c r="V31" s="264"/>
      <c r="W31" s="264"/>
      <c r="X31" s="265"/>
    </row>
    <row r="32" spans="1:24" s="245" customFormat="1" ht="15" x14ac:dyDescent="0.25">
      <c r="A32" s="353"/>
      <c r="B32" s="368">
        <f>SUM(B30,B19)</f>
        <v>0</v>
      </c>
      <c r="C32" s="357"/>
      <c r="D32" s="357"/>
      <c r="E32" s="357"/>
      <c r="F32" s="357"/>
      <c r="G32" s="368">
        <f>SUM(G30,L19)</f>
        <v>0</v>
      </c>
      <c r="H32" s="357"/>
      <c r="I32" s="357"/>
      <c r="J32" s="357"/>
      <c r="K32" s="357"/>
      <c r="L32" s="354"/>
      <c r="M32" s="355"/>
      <c r="N32" s="355"/>
      <c r="O32" s="355"/>
      <c r="P32" s="356"/>
      <c r="Q32" s="357"/>
      <c r="R32" s="357"/>
      <c r="S32" s="357"/>
      <c r="T32" s="357"/>
      <c r="U32" s="358">
        <f>SUM(U30,U19)</f>
        <v>0</v>
      </c>
      <c r="V32" s="359"/>
      <c r="W32" s="359"/>
      <c r="X32" s="360"/>
    </row>
    <row r="33" spans="1:24" s="343" customFormat="1" ht="12" x14ac:dyDescent="0.2">
      <c r="A33" s="340"/>
      <c r="B33" s="341"/>
      <c r="C33" s="342">
        <v>0.5</v>
      </c>
      <c r="D33" s="342">
        <f>SUM(D22:D28)</f>
        <v>0</v>
      </c>
      <c r="E33" s="342">
        <f>SUM(E22:E28)</f>
        <v>0</v>
      </c>
      <c r="F33" s="342">
        <f>SUM(F22:F28)</f>
        <v>0</v>
      </c>
      <c r="H33" s="342">
        <f>SUM(H22:H28)</f>
        <v>0</v>
      </c>
      <c r="I33" s="342">
        <f>SUM(I22:I28)</f>
        <v>0</v>
      </c>
      <c r="J33" s="342">
        <f>SUM(J22:J28)</f>
        <v>0</v>
      </c>
      <c r="K33" s="342">
        <f>SUM(K22:K28)</f>
        <v>0</v>
      </c>
      <c r="L33" s="341"/>
      <c r="M33" s="342">
        <f>SUM(M22:M28)</f>
        <v>0</v>
      </c>
      <c r="N33" s="342">
        <f>SUM(N22:N28)</f>
        <v>0</v>
      </c>
      <c r="O33" s="342">
        <f>SUM(O22:O28)</f>
        <v>0</v>
      </c>
      <c r="P33" s="344"/>
      <c r="Q33" s="342">
        <f>SUM(Q22:Q28)</f>
        <v>0</v>
      </c>
      <c r="R33" s="342">
        <f>SUM(R22:R28)</f>
        <v>0</v>
      </c>
      <c r="S33" s="342">
        <f>SUM(S22:S28)</f>
        <v>0</v>
      </c>
      <c r="T33" s="342">
        <f>SUM(T22:T28)</f>
        <v>0</v>
      </c>
      <c r="U33" s="345"/>
      <c r="V33" s="342">
        <f>SUM(V22:V28)</f>
        <v>0</v>
      </c>
      <c r="W33" s="342">
        <f>SUM(W22:W28)</f>
        <v>0</v>
      </c>
      <c r="X33" s="342">
        <f>SUM(X22:X28)</f>
        <v>0</v>
      </c>
    </row>
    <row r="34" spans="1:24" s="337" customFormat="1" ht="18.75" x14ac:dyDescent="0.3">
      <c r="A34" s="243" t="s">
        <v>92</v>
      </c>
      <c r="B34" s="352">
        <f>PRODUCT(B32,B35)</f>
        <v>0</v>
      </c>
      <c r="C34" s="336"/>
      <c r="D34" s="336"/>
      <c r="E34" s="336"/>
      <c r="F34" s="336"/>
      <c r="G34" s="352">
        <f>PRODUCT(G32,G35)</f>
        <v>0</v>
      </c>
      <c r="H34" s="336"/>
      <c r="I34" s="336"/>
      <c r="J34" s="336"/>
      <c r="K34" s="336"/>
      <c r="L34" s="303"/>
      <c r="M34" s="336"/>
      <c r="N34" s="336"/>
      <c r="O34" s="336"/>
      <c r="P34" s="303"/>
      <c r="Q34" s="336"/>
      <c r="R34" s="336"/>
      <c r="S34" s="336"/>
      <c r="T34" s="336"/>
      <c r="U34" s="352">
        <f>PRODUCT(U32,U35)</f>
        <v>0</v>
      </c>
      <c r="V34" s="336"/>
      <c r="W34" s="336"/>
      <c r="X34" s="336"/>
    </row>
    <row r="35" spans="1:24" s="306" customFormat="1" x14ac:dyDescent="0.25">
      <c r="A35" s="305"/>
      <c r="B35" s="292">
        <v>2.5</v>
      </c>
      <c r="C35" s="77"/>
      <c r="D35" s="77"/>
      <c r="E35" s="77"/>
      <c r="F35" s="77"/>
      <c r="G35" s="292">
        <v>2.7027000000000001</v>
      </c>
      <c r="H35" s="77"/>
      <c r="I35" s="77"/>
      <c r="J35" s="77"/>
      <c r="K35" s="77"/>
      <c r="L35" s="292"/>
      <c r="M35" s="77"/>
      <c r="N35" s="77"/>
      <c r="O35" s="77"/>
      <c r="P35" s="292"/>
      <c r="Q35" s="77"/>
      <c r="R35" s="77"/>
      <c r="S35" s="77"/>
      <c r="T35" s="77"/>
      <c r="U35" s="292">
        <v>2.7027000000000001</v>
      </c>
      <c r="V35" s="77"/>
      <c r="W35" s="77"/>
      <c r="X35" s="77"/>
    </row>
    <row r="36" spans="1:24" ht="16.5" customHeight="1" x14ac:dyDescent="0.25">
      <c r="B36" s="525"/>
      <c r="C36" s="525"/>
      <c r="D36" s="525"/>
      <c r="E36" s="525"/>
      <c r="F36" s="525"/>
      <c r="G36" s="525"/>
    </row>
    <row r="37" spans="1:24" x14ac:dyDescent="0.25">
      <c r="B37" s="441"/>
    </row>
  </sheetData>
  <mergeCells count="25">
    <mergeCell ref="R2:S2"/>
    <mergeCell ref="M3:O3"/>
    <mergeCell ref="P8:X8"/>
    <mergeCell ref="G8:O8"/>
    <mergeCell ref="M4:O4"/>
    <mergeCell ref="G2:L2"/>
    <mergeCell ref="G6:L6"/>
    <mergeCell ref="M2:O2"/>
    <mergeCell ref="G4:L4"/>
    <mergeCell ref="B36:G36"/>
    <mergeCell ref="B24:F24"/>
    <mergeCell ref="G24:O24"/>
    <mergeCell ref="P24:X24"/>
    <mergeCell ref="G22:L22"/>
    <mergeCell ref="T13:T14"/>
    <mergeCell ref="P13:P14"/>
    <mergeCell ref="B8:F8"/>
    <mergeCell ref="G13:G14"/>
    <mergeCell ref="H13:H14"/>
    <mergeCell ref="I13:I14"/>
    <mergeCell ref="J13:J14"/>
    <mergeCell ref="K13:K14"/>
    <mergeCell ref="Q13:Q14"/>
    <mergeCell ref="R13:R14"/>
    <mergeCell ref="S13:S14"/>
  </mergeCells>
  <conditionalFormatting sqref="D10:D15 R10:R12 R15:R16">
    <cfRule type="cellIs" dxfId="145" priority="171" operator="equal">
      <formula>1</formula>
    </cfRule>
    <cfRule type="containsText" dxfId="144" priority="173" operator="containsText" text="1">
      <formula>NOT(ISERROR(SEARCH("1",D10)))</formula>
    </cfRule>
  </conditionalFormatting>
  <conditionalFormatting sqref="E10:E15 S10:S12 S15:S16">
    <cfRule type="cellIs" dxfId="143" priority="170" operator="equal">
      <formula>1</formula>
    </cfRule>
    <cfRule type="containsText" dxfId="142" priority="172" operator="containsText" text="1">
      <formula>NOT(ISERROR(SEARCH("1",E10)))</formula>
    </cfRule>
  </conditionalFormatting>
  <conditionalFormatting sqref="F10:F15 T10:T12 T15:T16 K15:K16 K13">
    <cfRule type="cellIs" dxfId="141" priority="169" operator="equal">
      <formula>1</formula>
    </cfRule>
  </conditionalFormatting>
  <conditionalFormatting sqref="D17">
    <cfRule type="cellIs" dxfId="140" priority="146" operator="equal">
      <formula>1</formula>
    </cfRule>
    <cfRule type="containsText" dxfId="139" priority="148" operator="containsText" text="1">
      <formula>NOT(ISERROR(SEARCH("1",D17)))</formula>
    </cfRule>
  </conditionalFormatting>
  <conditionalFormatting sqref="E17">
    <cfRule type="cellIs" dxfId="138" priority="145" operator="equal">
      <formula>1</formula>
    </cfRule>
    <cfRule type="containsText" dxfId="137" priority="147" operator="containsText" text="1">
      <formula>NOT(ISERROR(SEARCH("1",E17)))</formula>
    </cfRule>
  </conditionalFormatting>
  <conditionalFormatting sqref="F17">
    <cfRule type="cellIs" dxfId="136" priority="144" operator="equal">
      <formula>1</formula>
    </cfRule>
  </conditionalFormatting>
  <conditionalFormatting sqref="D16">
    <cfRule type="cellIs" dxfId="135" priority="151" operator="equal">
      <formula>1</formula>
    </cfRule>
    <cfRule type="containsText" dxfId="134" priority="153" operator="containsText" text="1">
      <formula>NOT(ISERROR(SEARCH("1",D16)))</formula>
    </cfRule>
  </conditionalFormatting>
  <conditionalFormatting sqref="E16">
    <cfRule type="cellIs" dxfId="133" priority="150" operator="equal">
      <formula>1</formula>
    </cfRule>
    <cfRule type="containsText" dxfId="132" priority="152" operator="containsText" text="1">
      <formula>NOT(ISERROR(SEARCH("1",E16)))</formula>
    </cfRule>
  </conditionalFormatting>
  <conditionalFormatting sqref="F16">
    <cfRule type="cellIs" dxfId="131" priority="149" operator="equal">
      <formula>1</formula>
    </cfRule>
  </conditionalFormatting>
  <conditionalFormatting sqref="D26:D28">
    <cfRule type="cellIs" dxfId="130" priority="141" operator="equal">
      <formula>1</formula>
    </cfRule>
    <cfRule type="containsText" dxfId="129" priority="143" operator="containsText" text="1">
      <formula>NOT(ISERROR(SEARCH("1",D26)))</formula>
    </cfRule>
  </conditionalFormatting>
  <conditionalFormatting sqref="E26:E28">
    <cfRule type="cellIs" dxfId="128" priority="140" operator="equal">
      <formula>1</formula>
    </cfRule>
    <cfRule type="containsText" dxfId="127" priority="142" operator="containsText" text="1">
      <formula>NOT(ISERROR(SEARCH("1",E26)))</formula>
    </cfRule>
  </conditionalFormatting>
  <conditionalFormatting sqref="F26:F28">
    <cfRule type="cellIs" dxfId="126" priority="139" operator="equal">
      <formula>1</formula>
    </cfRule>
  </conditionalFormatting>
  <conditionalFormatting sqref="I26:I28">
    <cfRule type="cellIs" dxfId="125" priority="106" operator="equal">
      <formula>1</formula>
    </cfRule>
    <cfRule type="containsText" dxfId="124" priority="108" operator="containsText" text="1">
      <formula>NOT(ISERROR(SEARCH("1",I26)))</formula>
    </cfRule>
  </conditionalFormatting>
  <conditionalFormatting sqref="J26:J28">
    <cfRule type="cellIs" dxfId="123" priority="105" operator="equal">
      <formula>1</formula>
    </cfRule>
    <cfRule type="containsText" dxfId="122" priority="107" operator="containsText" text="1">
      <formula>NOT(ISERROR(SEARCH("1",J26)))</formula>
    </cfRule>
  </conditionalFormatting>
  <conditionalFormatting sqref="K26:K28">
    <cfRule type="cellIs" dxfId="121" priority="104" operator="equal">
      <formula>1</formula>
    </cfRule>
  </conditionalFormatting>
  <conditionalFormatting sqref="I17">
    <cfRule type="cellIs" dxfId="120" priority="111" operator="equal">
      <formula>1</formula>
    </cfRule>
    <cfRule type="containsText" dxfId="119" priority="113" operator="containsText" text="1">
      <formula>NOT(ISERROR(SEARCH("1",I17)))</formula>
    </cfRule>
  </conditionalFormatting>
  <conditionalFormatting sqref="J17">
    <cfRule type="cellIs" dxfId="118" priority="110" operator="equal">
      <formula>1</formula>
    </cfRule>
    <cfRule type="containsText" dxfId="117" priority="112" operator="containsText" text="1">
      <formula>NOT(ISERROR(SEARCH("1",J17)))</formula>
    </cfRule>
  </conditionalFormatting>
  <conditionalFormatting sqref="K17">
    <cfRule type="cellIs" dxfId="116" priority="109" operator="equal">
      <formula>1</formula>
    </cfRule>
  </conditionalFormatting>
  <conditionalFormatting sqref="I10 I12:I13 I15:I16">
    <cfRule type="cellIs" dxfId="115" priority="121" operator="equal">
      <formula>1</formula>
    </cfRule>
    <cfRule type="containsText" dxfId="114" priority="123" operator="containsText" text="1">
      <formula>NOT(ISERROR(SEARCH("1",I10)))</formula>
    </cfRule>
  </conditionalFormatting>
  <conditionalFormatting sqref="J10 J12:J13 J15:J16">
    <cfRule type="cellIs" dxfId="113" priority="120" operator="equal">
      <formula>1</formula>
    </cfRule>
    <cfRule type="containsText" dxfId="112" priority="122" operator="containsText" text="1">
      <formula>NOT(ISERROR(SEARCH("1",J10)))</formula>
    </cfRule>
  </conditionalFormatting>
  <conditionalFormatting sqref="K10 K12">
    <cfRule type="cellIs" dxfId="111" priority="119" operator="equal">
      <formula>1</formula>
    </cfRule>
  </conditionalFormatting>
  <conditionalFormatting sqref="M17">
    <cfRule type="cellIs" dxfId="110" priority="91" operator="equal">
      <formula>1</formula>
    </cfRule>
    <cfRule type="containsText" dxfId="109" priority="93" operator="containsText" text="1">
      <formula>NOT(ISERROR(SEARCH("1",M17)))</formula>
    </cfRule>
  </conditionalFormatting>
  <conditionalFormatting sqref="N17">
    <cfRule type="cellIs" dxfId="108" priority="90" operator="equal">
      <formula>1</formula>
    </cfRule>
    <cfRule type="containsText" dxfId="107" priority="92" operator="containsText" text="1">
      <formula>NOT(ISERROR(SEARCH("1",N17)))</formula>
    </cfRule>
  </conditionalFormatting>
  <conditionalFormatting sqref="O17">
    <cfRule type="cellIs" dxfId="106" priority="89" operator="equal">
      <formula>1</formula>
    </cfRule>
  </conditionalFormatting>
  <conditionalFormatting sqref="M26:M28">
    <cfRule type="cellIs" dxfId="105" priority="86" operator="equal">
      <formula>1</formula>
    </cfRule>
    <cfRule type="containsText" dxfId="104" priority="88" operator="containsText" text="1">
      <formula>NOT(ISERROR(SEARCH("1",M26)))</formula>
    </cfRule>
  </conditionalFormatting>
  <conditionalFormatting sqref="N26:N28">
    <cfRule type="cellIs" dxfId="103" priority="85" operator="equal">
      <formula>1</formula>
    </cfRule>
    <cfRule type="containsText" dxfId="102" priority="87" operator="containsText" text="1">
      <formula>NOT(ISERROR(SEARCH("1",N26)))</formula>
    </cfRule>
  </conditionalFormatting>
  <conditionalFormatting sqref="O26:O28">
    <cfRule type="cellIs" dxfId="101" priority="84" operator="equal">
      <formula>1</formula>
    </cfRule>
  </conditionalFormatting>
  <conditionalFormatting sqref="M10:M15">
    <cfRule type="cellIs" dxfId="100" priority="101" operator="equal">
      <formula>1</formula>
    </cfRule>
    <cfRule type="containsText" dxfId="99" priority="103" operator="containsText" text="1">
      <formula>NOT(ISERROR(SEARCH("1",M10)))</formula>
    </cfRule>
  </conditionalFormatting>
  <conditionalFormatting sqref="N10:N15">
    <cfRule type="cellIs" dxfId="98" priority="100" operator="equal">
      <formula>1</formula>
    </cfRule>
    <cfRule type="containsText" dxfId="97" priority="102" operator="containsText" text="1">
      <formula>NOT(ISERROR(SEARCH("1",N10)))</formula>
    </cfRule>
  </conditionalFormatting>
  <conditionalFormatting sqref="O10:O15">
    <cfRule type="cellIs" dxfId="96" priority="99" operator="equal">
      <formula>1</formula>
    </cfRule>
  </conditionalFormatting>
  <conditionalFormatting sqref="R17">
    <cfRule type="cellIs" dxfId="95" priority="71" operator="equal">
      <formula>1</formula>
    </cfRule>
    <cfRule type="containsText" dxfId="94" priority="73" operator="containsText" text="1">
      <formula>NOT(ISERROR(SEARCH("1",R17)))</formula>
    </cfRule>
  </conditionalFormatting>
  <conditionalFormatting sqref="S17">
    <cfRule type="cellIs" dxfId="93" priority="70" operator="equal">
      <formula>1</formula>
    </cfRule>
    <cfRule type="containsText" dxfId="92" priority="72" operator="containsText" text="1">
      <formula>NOT(ISERROR(SEARCH("1",S17)))</formula>
    </cfRule>
  </conditionalFormatting>
  <conditionalFormatting sqref="T17">
    <cfRule type="cellIs" dxfId="91" priority="69" operator="equal">
      <formula>1</formula>
    </cfRule>
  </conditionalFormatting>
  <conditionalFormatting sqref="R26:R28">
    <cfRule type="cellIs" dxfId="90" priority="66" operator="equal">
      <formula>1</formula>
    </cfRule>
    <cfRule type="containsText" dxfId="89" priority="68" operator="containsText" text="1">
      <formula>NOT(ISERROR(SEARCH("1",R26)))</formula>
    </cfRule>
  </conditionalFormatting>
  <conditionalFormatting sqref="S26:S28">
    <cfRule type="cellIs" dxfId="88" priority="65" operator="equal">
      <formula>1</formula>
    </cfRule>
    <cfRule type="containsText" dxfId="87" priority="67" operator="containsText" text="1">
      <formula>NOT(ISERROR(SEARCH("1",S26)))</formula>
    </cfRule>
  </conditionalFormatting>
  <conditionalFormatting sqref="T26:T28">
    <cfRule type="cellIs" dxfId="86" priority="64" operator="equal">
      <formula>1</formula>
    </cfRule>
  </conditionalFormatting>
  <conditionalFormatting sqref="V17">
    <cfRule type="cellIs" dxfId="85" priority="51" operator="equal">
      <formula>1</formula>
    </cfRule>
    <cfRule type="containsText" dxfId="84" priority="53" operator="containsText" text="1">
      <formula>NOT(ISERROR(SEARCH("1",V17)))</formula>
    </cfRule>
  </conditionalFormatting>
  <conditionalFormatting sqref="W17">
    <cfRule type="cellIs" dxfId="83" priority="50" operator="equal">
      <formula>1</formula>
    </cfRule>
    <cfRule type="containsText" dxfId="82" priority="52" operator="containsText" text="1">
      <formula>NOT(ISERROR(SEARCH("1",W17)))</formula>
    </cfRule>
  </conditionalFormatting>
  <conditionalFormatting sqref="X17">
    <cfRule type="cellIs" dxfId="81" priority="49" operator="equal">
      <formula>1</formula>
    </cfRule>
  </conditionalFormatting>
  <conditionalFormatting sqref="V26:V28">
    <cfRule type="cellIs" dxfId="80" priority="46" operator="equal">
      <formula>1</formula>
    </cfRule>
    <cfRule type="containsText" dxfId="79" priority="48" operator="containsText" text="1">
      <formula>NOT(ISERROR(SEARCH("1",V26)))</formula>
    </cfRule>
  </conditionalFormatting>
  <conditionalFormatting sqref="W26:W28">
    <cfRule type="cellIs" dxfId="78" priority="45" operator="equal">
      <formula>1</formula>
    </cfRule>
    <cfRule type="containsText" dxfId="77" priority="47" operator="containsText" text="1">
      <formula>NOT(ISERROR(SEARCH("1",W26)))</formula>
    </cfRule>
  </conditionalFormatting>
  <conditionalFormatting sqref="X26:X28">
    <cfRule type="cellIs" dxfId="76" priority="44" operator="equal">
      <formula>1</formula>
    </cfRule>
  </conditionalFormatting>
  <conditionalFormatting sqref="V10:V16">
    <cfRule type="cellIs" dxfId="75" priority="61" operator="equal">
      <formula>1</formula>
    </cfRule>
    <cfRule type="containsText" dxfId="74" priority="63" operator="containsText" text="1">
      <formula>NOT(ISERROR(SEARCH("1",V10)))</formula>
    </cfRule>
  </conditionalFormatting>
  <conditionalFormatting sqref="W10:W16">
    <cfRule type="cellIs" dxfId="73" priority="60" operator="equal">
      <formula>1</formula>
    </cfRule>
    <cfRule type="containsText" dxfId="72" priority="62" operator="containsText" text="1">
      <formula>NOT(ISERROR(SEARCH("1",W10)))</formula>
    </cfRule>
  </conditionalFormatting>
  <conditionalFormatting sqref="X10:X16">
    <cfRule type="cellIs" dxfId="71" priority="59" operator="equal">
      <formula>1</formula>
    </cfRule>
  </conditionalFormatting>
  <conditionalFormatting sqref="I11">
    <cfRule type="cellIs" dxfId="70" priority="41" operator="equal">
      <formula>1</formula>
    </cfRule>
    <cfRule type="containsText" dxfId="69" priority="43" operator="containsText" text="1">
      <formula>NOT(ISERROR(SEARCH("1",I11)))</formula>
    </cfRule>
  </conditionalFormatting>
  <conditionalFormatting sqref="J11">
    <cfRule type="cellIs" dxfId="68" priority="40" operator="equal">
      <formula>1</formula>
    </cfRule>
    <cfRule type="containsText" dxfId="67" priority="42" operator="containsText" text="1">
      <formula>NOT(ISERROR(SEARCH("1",J11)))</formula>
    </cfRule>
  </conditionalFormatting>
  <conditionalFormatting sqref="K11">
    <cfRule type="cellIs" dxfId="66" priority="39" operator="equal">
      <formula>1</formula>
    </cfRule>
  </conditionalFormatting>
  <conditionalFormatting sqref="M16">
    <cfRule type="cellIs" dxfId="65" priority="36" operator="equal">
      <formula>1</formula>
    </cfRule>
    <cfRule type="containsText" dxfId="64" priority="38" operator="containsText" text="1">
      <formula>NOT(ISERROR(SEARCH("1",M16)))</formula>
    </cfRule>
  </conditionalFormatting>
  <conditionalFormatting sqref="N16">
    <cfRule type="cellIs" dxfId="63" priority="35" operator="equal">
      <formula>1</formula>
    </cfRule>
    <cfRule type="containsText" dxfId="62" priority="37" operator="containsText" text="1">
      <formula>NOT(ISERROR(SEARCH("1",N16)))</formula>
    </cfRule>
  </conditionalFormatting>
  <conditionalFormatting sqref="O16">
    <cfRule type="cellIs" dxfId="61" priority="34" operator="equal">
      <formula>1</formula>
    </cfRule>
  </conditionalFormatting>
  <conditionalFormatting sqref="C10:C15">
    <cfRule type="cellIs" dxfId="60" priority="32" operator="equal">
      <formula>1</formula>
    </cfRule>
    <cfRule type="containsText" dxfId="59" priority="33" operator="containsText" text="1">
      <formula>NOT(ISERROR(SEARCH("1",C10)))</formula>
    </cfRule>
  </conditionalFormatting>
  <conditionalFormatting sqref="C17">
    <cfRule type="cellIs" dxfId="58" priority="28" operator="equal">
      <formula>1</formula>
    </cfRule>
    <cfRule type="containsText" dxfId="57" priority="29" operator="containsText" text="1">
      <formula>NOT(ISERROR(SEARCH("1",C17)))</formula>
    </cfRule>
  </conditionalFormatting>
  <conditionalFormatting sqref="C16">
    <cfRule type="cellIs" dxfId="56" priority="30" operator="equal">
      <formula>1</formula>
    </cfRule>
    <cfRule type="containsText" dxfId="55" priority="31" operator="containsText" text="1">
      <formula>NOT(ISERROR(SEARCH("1",C16)))</formula>
    </cfRule>
  </conditionalFormatting>
  <conditionalFormatting sqref="C26:C28">
    <cfRule type="cellIs" dxfId="54" priority="26" operator="equal">
      <formula>1</formula>
    </cfRule>
    <cfRule type="containsText" dxfId="53" priority="27" operator="containsText" text="1">
      <formula>NOT(ISERROR(SEARCH("1",C26)))</formula>
    </cfRule>
  </conditionalFormatting>
  <conditionalFormatting sqref="H26:H28">
    <cfRule type="cellIs" dxfId="52" priority="20" operator="equal">
      <formula>1</formula>
    </cfRule>
    <cfRule type="containsText" dxfId="51" priority="21" operator="containsText" text="1">
      <formula>NOT(ISERROR(SEARCH("1",H26)))</formula>
    </cfRule>
  </conditionalFormatting>
  <conditionalFormatting sqref="H17">
    <cfRule type="cellIs" dxfId="50" priority="22" operator="equal">
      <formula>1</formula>
    </cfRule>
    <cfRule type="containsText" dxfId="49" priority="23" operator="containsText" text="1">
      <formula>NOT(ISERROR(SEARCH("1",H17)))</formula>
    </cfRule>
  </conditionalFormatting>
  <conditionalFormatting sqref="H10 H12:H13 H15:H16">
    <cfRule type="cellIs" dxfId="48" priority="24" operator="equal">
      <formula>1</formula>
    </cfRule>
    <cfRule type="containsText" dxfId="47" priority="25" operator="containsText" text="1">
      <formula>NOT(ISERROR(SEARCH("1",H10)))</formula>
    </cfRule>
  </conditionalFormatting>
  <conditionalFormatting sqref="H11">
    <cfRule type="cellIs" dxfId="46" priority="18" operator="equal">
      <formula>1</formula>
    </cfRule>
    <cfRule type="containsText" dxfId="45" priority="19" operator="containsText" text="1">
      <formula>NOT(ISERROR(SEARCH("1",H11)))</formula>
    </cfRule>
  </conditionalFormatting>
  <conditionalFormatting sqref="Q10:Q12 Q15:Q16">
    <cfRule type="cellIs" dxfId="44" priority="16" operator="equal">
      <formula>1</formula>
    </cfRule>
    <cfRule type="containsText" dxfId="43" priority="17" operator="containsText" text="1">
      <formula>NOT(ISERROR(SEARCH("1",Q10)))</formula>
    </cfRule>
  </conditionalFormatting>
  <conditionalFormatting sqref="Q17">
    <cfRule type="cellIs" dxfId="42" priority="14" operator="equal">
      <formula>1</formula>
    </cfRule>
    <cfRule type="containsText" dxfId="41" priority="15" operator="containsText" text="1">
      <formula>NOT(ISERROR(SEARCH("1",Q17)))</formula>
    </cfRule>
  </conditionalFormatting>
  <conditionalFormatting sqref="Q26:Q28">
    <cfRule type="cellIs" dxfId="40" priority="12" operator="equal">
      <formula>1</formula>
    </cfRule>
    <cfRule type="containsText" dxfId="39" priority="13" operator="containsText" text="1">
      <formula>NOT(ISERROR(SEARCH("1",Q26)))</formula>
    </cfRule>
  </conditionalFormatting>
  <conditionalFormatting sqref="C33:C35 H33:H1048576 Q33:Q1048576 H1:H3 H5:H6 C1:C20 H15:H20 Q15:Q20 C22:C29 H22:H29 Q22:Q29 C37:C1048576">
    <cfRule type="cellIs" dxfId="38" priority="11" operator="equal">
      <formula>1</formula>
    </cfRule>
  </conditionalFormatting>
  <conditionalFormatting sqref="H7:H13">
    <cfRule type="cellIs" dxfId="37" priority="10" operator="equal">
      <formula>1</formula>
    </cfRule>
  </conditionalFormatting>
  <conditionalFormatting sqref="Q1 Q5:Q12">
    <cfRule type="cellIs" dxfId="36" priority="9" operator="equal">
      <formula>1</formula>
    </cfRule>
  </conditionalFormatting>
  <conditionalFormatting sqref="T13">
    <cfRule type="cellIs" dxfId="35" priority="8" operator="equal">
      <formula>1</formula>
    </cfRule>
  </conditionalFormatting>
  <conditionalFormatting sqref="R13">
    <cfRule type="cellIs" dxfId="34" priority="5" operator="equal">
      <formula>1</formula>
    </cfRule>
    <cfRule type="containsText" dxfId="33" priority="7" operator="containsText" text="1">
      <formula>NOT(ISERROR(SEARCH("1",R13)))</formula>
    </cfRule>
  </conditionalFormatting>
  <conditionalFormatting sqref="S13">
    <cfRule type="cellIs" dxfId="32" priority="4" operator="equal">
      <formula>1</formula>
    </cfRule>
    <cfRule type="containsText" dxfId="31" priority="6" operator="containsText" text="1">
      <formula>NOT(ISERROR(SEARCH("1",S13)))</formula>
    </cfRule>
  </conditionalFormatting>
  <conditionalFormatting sqref="Q13">
    <cfRule type="cellIs" dxfId="30" priority="2" operator="equal">
      <formula>1</formula>
    </cfRule>
    <cfRule type="containsText" dxfId="29" priority="3" operator="containsText" text="1">
      <formula>NOT(ISERROR(SEARCH("1",Q13)))</formula>
    </cfRule>
  </conditionalFormatting>
  <conditionalFormatting sqref="Q13">
    <cfRule type="cellIs" dxfId="28" priority="1" operator="equal">
      <formula>1</formula>
    </cfRule>
  </conditionalFormatting>
  <pageMargins left="0.19685039370078741" right="0.31496062992125984" top="0.74803149606299213" bottom="0" header="0.31496062992125984" footer="0.31496062992125984"/>
  <pageSetup paperSize="9" scale="80" orientation="landscape" r:id="rId1"/>
  <headerFooter>
    <oddFooter>&amp;L&amp;"-,Italique"&amp;8Programme Jeunesse PAS GAF&amp;R&amp;"-,Italique"&amp;8&amp;K00-034EGM 09/17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4" zoomScale="89" zoomScaleNormal="89" workbookViewId="0">
      <selection activeCell="J17" sqref="J17"/>
    </sheetView>
  </sheetViews>
  <sheetFormatPr baseColWidth="10" defaultRowHeight="15.75" x14ac:dyDescent="0.25"/>
  <cols>
    <col min="1" max="1" width="2.28515625" style="31" customWidth="1"/>
    <col min="2" max="2" width="32.42578125" style="276" customWidth="1"/>
    <col min="3" max="3" width="5.5703125" style="281" customWidth="1"/>
    <col min="4" max="4" width="34.5703125" style="276" customWidth="1"/>
    <col min="5" max="5" width="5.5703125" style="281" customWidth="1"/>
    <col min="6" max="6" width="32.42578125" style="276" customWidth="1"/>
    <col min="7" max="7" width="5" style="281" customWidth="1"/>
    <col min="8" max="16384" width="11.42578125" style="275"/>
  </cols>
  <sheetData>
    <row r="1" spans="1:11" ht="15" customHeight="1" x14ac:dyDescent="0.25">
      <c r="A1" s="30"/>
      <c r="B1" s="281"/>
      <c r="D1" s="281"/>
      <c r="F1" s="281"/>
    </row>
    <row r="2" spans="1:11" ht="17.25" customHeight="1" x14ac:dyDescent="0.25">
      <c r="A2" s="30"/>
      <c r="B2" s="281"/>
      <c r="C2" s="469" t="s">
        <v>202</v>
      </c>
      <c r="D2" s="469"/>
      <c r="E2" s="195"/>
      <c r="F2" s="281" t="s">
        <v>71</v>
      </c>
      <c r="G2" s="230">
        <f>'Récap %'!C6</f>
        <v>0</v>
      </c>
      <c r="H2" s="448" t="s">
        <v>75</v>
      </c>
      <c r="I2" s="448">
        <f>'Récap %'!F6</f>
        <v>0</v>
      </c>
      <c r="J2" s="281"/>
    </row>
    <row r="3" spans="1:11" ht="15" customHeight="1" x14ac:dyDescent="0.25">
      <c r="A3" s="30"/>
      <c r="B3" s="281"/>
      <c r="D3" s="281"/>
      <c r="F3" s="281" t="s">
        <v>72</v>
      </c>
      <c r="G3" s="448">
        <f>'Récap %'!C7</f>
        <v>0</v>
      </c>
      <c r="H3" s="448" t="s">
        <v>74</v>
      </c>
      <c r="I3" s="448">
        <f>'Récap %'!F7</f>
        <v>0</v>
      </c>
      <c r="J3" s="281"/>
    </row>
    <row r="4" spans="1:11" ht="15.75" customHeight="1" x14ac:dyDescent="0.25">
      <c r="B4" s="281"/>
      <c r="C4" s="196" t="s">
        <v>204</v>
      </c>
      <c r="D4" s="196"/>
      <c r="E4" s="196"/>
      <c r="F4" s="434" t="s">
        <v>73</v>
      </c>
      <c r="G4" s="448">
        <f>'Récap %'!C8</f>
        <v>0</v>
      </c>
      <c r="J4" s="434"/>
      <c r="K4" s="448"/>
    </row>
    <row r="5" spans="1:11" s="277" customFormat="1" ht="17.25" customHeight="1" x14ac:dyDescent="0.25">
      <c r="A5" s="31"/>
      <c r="C5" s="281"/>
      <c r="D5" s="447"/>
      <c r="E5" s="281"/>
      <c r="G5" s="281"/>
    </row>
    <row r="6" spans="1:11" s="278" customFormat="1" x14ac:dyDescent="0.25">
      <c r="A6" s="32"/>
      <c r="B6" s="480" t="s">
        <v>5</v>
      </c>
      <c r="C6" s="482"/>
      <c r="D6" s="480" t="s">
        <v>6</v>
      </c>
      <c r="E6" s="482"/>
      <c r="F6" s="480" t="s">
        <v>7</v>
      </c>
      <c r="G6" s="482"/>
    </row>
    <row r="7" spans="1:11" s="278" customFormat="1" ht="15.75" customHeight="1" x14ac:dyDescent="0.25">
      <c r="A7" s="32"/>
      <c r="B7" s="450" t="s">
        <v>31</v>
      </c>
      <c r="C7" s="79" t="s">
        <v>203</v>
      </c>
      <c r="D7" s="450" t="s">
        <v>31</v>
      </c>
      <c r="E7" s="79" t="s">
        <v>203</v>
      </c>
      <c r="F7" s="450" t="s">
        <v>31</v>
      </c>
      <c r="G7" s="73" t="s">
        <v>203</v>
      </c>
    </row>
    <row r="8" spans="1:11" s="5" customFormat="1" ht="39" customHeight="1" x14ac:dyDescent="0.25">
      <c r="A8" s="476"/>
      <c r="B8" s="409" t="s">
        <v>207</v>
      </c>
      <c r="C8" s="50">
        <v>0.25</v>
      </c>
      <c r="D8" s="409" t="s">
        <v>215</v>
      </c>
      <c r="E8" s="50">
        <v>0</v>
      </c>
      <c r="F8" s="409" t="s">
        <v>219</v>
      </c>
      <c r="G8" s="458" t="s">
        <v>214</v>
      </c>
    </row>
    <row r="9" spans="1:11" s="5" customFormat="1" ht="27" customHeight="1" x14ac:dyDescent="0.25">
      <c r="A9" s="476"/>
      <c r="B9" s="16" t="s">
        <v>208</v>
      </c>
      <c r="C9" s="118">
        <v>0.5</v>
      </c>
      <c r="D9" s="16" t="s">
        <v>208</v>
      </c>
      <c r="E9" s="118">
        <v>2</v>
      </c>
      <c r="F9" s="16" t="s">
        <v>208</v>
      </c>
      <c r="G9" s="130" t="s">
        <v>214</v>
      </c>
    </row>
    <row r="10" spans="1:11" s="5" customFormat="1" ht="39" customHeight="1" x14ac:dyDescent="0.25">
      <c r="A10" s="449"/>
      <c r="B10" s="27" t="s">
        <v>216</v>
      </c>
      <c r="C10" s="118">
        <v>0.75</v>
      </c>
      <c r="D10" s="27" t="s">
        <v>216</v>
      </c>
      <c r="E10" s="118" t="s">
        <v>214</v>
      </c>
      <c r="F10" s="27" t="s">
        <v>216</v>
      </c>
      <c r="G10" s="130" t="s">
        <v>214</v>
      </c>
    </row>
    <row r="11" spans="1:11" s="5" customFormat="1" ht="34.5" customHeight="1" x14ac:dyDescent="0.25">
      <c r="A11" s="476"/>
      <c r="B11" s="280" t="s">
        <v>210</v>
      </c>
      <c r="C11" s="118">
        <v>1</v>
      </c>
      <c r="D11" s="280" t="s">
        <v>210</v>
      </c>
      <c r="E11" s="118" t="s">
        <v>214</v>
      </c>
      <c r="F11" s="280" t="s">
        <v>210</v>
      </c>
      <c r="G11" s="130" t="s">
        <v>214</v>
      </c>
      <c r="I11" s="112"/>
    </row>
    <row r="12" spans="1:11" s="5" customFormat="1" ht="32.25" customHeight="1" x14ac:dyDescent="0.25">
      <c r="A12" s="476"/>
      <c r="B12" s="280" t="s">
        <v>209</v>
      </c>
      <c r="C12" s="118">
        <v>1.25</v>
      </c>
      <c r="D12" s="280" t="s">
        <v>217</v>
      </c>
      <c r="E12" s="118" t="s">
        <v>214</v>
      </c>
      <c r="F12" s="280" t="s">
        <v>220</v>
      </c>
      <c r="G12" s="130" t="s">
        <v>214</v>
      </c>
      <c r="I12" s="58"/>
    </row>
    <row r="13" spans="1:11" s="5" customFormat="1" ht="24" customHeight="1" x14ac:dyDescent="0.25">
      <c r="A13" s="476"/>
      <c r="B13" s="280" t="s">
        <v>211</v>
      </c>
      <c r="C13" s="118">
        <v>1.5</v>
      </c>
      <c r="D13" s="280" t="s">
        <v>211</v>
      </c>
      <c r="E13" s="118" t="s">
        <v>214</v>
      </c>
      <c r="F13" s="280" t="s">
        <v>221</v>
      </c>
      <c r="G13" s="130" t="s">
        <v>214</v>
      </c>
    </row>
    <row r="14" spans="1:11" s="5" customFormat="1" ht="24" customHeight="1" x14ac:dyDescent="0.25">
      <c r="A14" s="476"/>
      <c r="B14" s="463" t="s">
        <v>212</v>
      </c>
      <c r="C14" s="118">
        <v>1.75</v>
      </c>
      <c r="D14" s="280" t="s">
        <v>218</v>
      </c>
      <c r="E14" s="118" t="s">
        <v>214</v>
      </c>
      <c r="F14" s="280" t="s">
        <v>199</v>
      </c>
      <c r="G14" s="130" t="s">
        <v>214</v>
      </c>
    </row>
    <row r="15" spans="1:11" s="5" customFormat="1" ht="30" customHeight="1" x14ac:dyDescent="0.25">
      <c r="A15" s="476"/>
      <c r="B15" s="463" t="s">
        <v>213</v>
      </c>
      <c r="C15" s="464" t="s">
        <v>214</v>
      </c>
      <c r="D15" s="463" t="s">
        <v>213</v>
      </c>
      <c r="E15" s="464" t="s">
        <v>214</v>
      </c>
      <c r="F15" s="463" t="s">
        <v>222</v>
      </c>
      <c r="G15" s="465" t="s">
        <v>214</v>
      </c>
    </row>
    <row r="16" spans="1:11" s="5" customFormat="1" ht="21" customHeight="1" x14ac:dyDescent="0.25">
      <c r="A16" s="476"/>
      <c r="B16" s="463" t="s">
        <v>205</v>
      </c>
      <c r="C16" s="464">
        <v>1</v>
      </c>
      <c r="D16" s="463" t="s">
        <v>205</v>
      </c>
      <c r="E16" s="464">
        <v>1</v>
      </c>
      <c r="F16" s="463" t="s">
        <v>205</v>
      </c>
      <c r="G16" s="465" t="s">
        <v>214</v>
      </c>
    </row>
    <row r="17" spans="1:7" s="5" customFormat="1" ht="21" customHeight="1" x14ac:dyDescent="0.25">
      <c r="A17" s="476"/>
      <c r="B17" s="271" t="s">
        <v>206</v>
      </c>
      <c r="C17" s="54">
        <v>0</v>
      </c>
      <c r="D17" s="271" t="s">
        <v>206</v>
      </c>
      <c r="E17" s="54">
        <v>1</v>
      </c>
      <c r="F17" s="271" t="s">
        <v>206</v>
      </c>
      <c r="G17" s="97"/>
    </row>
    <row r="18" spans="1:7" s="253" customFormat="1" x14ac:dyDescent="0.25">
      <c r="A18" s="430"/>
      <c r="B18" s="431" t="s">
        <v>70</v>
      </c>
      <c r="C18" s="459"/>
      <c r="D18" s="431" t="s">
        <v>70</v>
      </c>
      <c r="E18" s="207">
        <f>PRODUCT(E19,E20)</f>
        <v>16</v>
      </c>
      <c r="F18" s="431" t="s">
        <v>70</v>
      </c>
      <c r="G18" s="207">
        <f>PRODUCT(G19,G20)</f>
        <v>0</v>
      </c>
    </row>
    <row r="19" spans="1:7" s="433" customFormat="1" x14ac:dyDescent="0.25">
      <c r="A19" s="432"/>
      <c r="B19" s="460">
        <f>SUM(C8:C17)</f>
        <v>8</v>
      </c>
      <c r="C19" s="436"/>
      <c r="D19" s="460">
        <f>SUM(E8:E17)</f>
        <v>4</v>
      </c>
      <c r="E19" s="308">
        <v>4</v>
      </c>
      <c r="F19" s="460">
        <f>SUM(G8:G17)</f>
        <v>0</v>
      </c>
      <c r="G19" s="308">
        <v>4</v>
      </c>
    </row>
    <row r="20" spans="1:7" s="302" customFormat="1" ht="25.5" customHeight="1" x14ac:dyDescent="0.3">
      <c r="A20" s="299"/>
      <c r="B20" s="300">
        <f>PRODUCT(B19,B21)</f>
        <v>53.333333279999998</v>
      </c>
      <c r="C20" s="437"/>
      <c r="D20" s="300">
        <f>PRODUCT(D19,D21)</f>
        <v>26.666666639999999</v>
      </c>
      <c r="E20" s="247">
        <f>SUM(E7:E17)</f>
        <v>4</v>
      </c>
      <c r="F20" s="300">
        <f>PRODUCT(F19,F21)</f>
        <v>0</v>
      </c>
      <c r="G20" s="247">
        <f>SUM(G7:G17)</f>
        <v>0</v>
      </c>
    </row>
    <row r="21" spans="1:7" s="462" customFormat="1" ht="15.75" customHeight="1" x14ac:dyDescent="0.25">
      <c r="A21" s="305"/>
      <c r="B21" s="291">
        <v>6.6666666599999997</v>
      </c>
      <c r="C21" s="461"/>
      <c r="D21" s="291">
        <v>6.6666666599999997</v>
      </c>
      <c r="E21" s="78"/>
      <c r="F21" s="291">
        <v>6.6666666599999997</v>
      </c>
      <c r="G21" s="78"/>
    </row>
    <row r="22" spans="1:7" s="337" customFormat="1" x14ac:dyDescent="0.25">
      <c r="A22" s="430"/>
      <c r="B22" s="303"/>
      <c r="C22" s="336"/>
      <c r="D22" s="303"/>
      <c r="E22" s="336"/>
      <c r="F22" s="303"/>
      <c r="G22" s="336"/>
    </row>
    <row r="25" spans="1:7" ht="15.75" customHeight="1" x14ac:dyDescent="0.25"/>
    <row r="28" spans="1:7" ht="15.75" customHeight="1" x14ac:dyDescent="0.25"/>
    <row r="32" spans="1:7" ht="15.75" customHeight="1" x14ac:dyDescent="0.25"/>
  </sheetData>
  <mergeCells count="6">
    <mergeCell ref="C2:D2"/>
    <mergeCell ref="B6:C6"/>
    <mergeCell ref="D6:E6"/>
    <mergeCell ref="F6:G6"/>
    <mergeCell ref="A8:A9"/>
    <mergeCell ref="A11:A17"/>
  </mergeCells>
  <conditionalFormatting sqref="G8:G15 E8:E15 C8:C15 I12">
    <cfRule type="cellIs" dxfId="27" priority="29" operator="equal">
      <formula>1</formula>
    </cfRule>
  </conditionalFormatting>
  <conditionalFormatting sqref="C18">
    <cfRule type="cellIs" dxfId="26" priority="28" operator="equal">
      <formula>1</formula>
    </cfRule>
  </conditionalFormatting>
  <conditionalFormatting sqref="G8:G15 E8:E15 C8:C15 I12">
    <cfRule type="cellIs" dxfId="25" priority="26" operator="equal">
      <formula>2</formula>
    </cfRule>
  </conditionalFormatting>
  <conditionalFormatting sqref="I12">
    <cfRule type="cellIs" dxfId="24" priority="25" operator="equal">
      <formula>1</formula>
    </cfRule>
  </conditionalFormatting>
  <conditionalFormatting sqref="G8:G15 E8:E15 C8:C15">
    <cfRule type="cellIs" dxfId="23" priority="22" operator="between">
      <formula>0.9</formula>
      <formula>1.9</formula>
    </cfRule>
    <cfRule type="cellIs" dxfId="22" priority="23" operator="between">
      <formula>0.1</formula>
      <formula>0.9</formula>
    </cfRule>
    <cfRule type="cellIs" dxfId="21" priority="24" operator="lessThan">
      <formula>1</formula>
    </cfRule>
  </conditionalFormatting>
  <conditionalFormatting sqref="B16:G17">
    <cfRule type="cellIs" dxfId="20" priority="1" operator="equal">
      <formula>1</formula>
    </cfRule>
  </conditionalFormatting>
  <pageMargins left="0.19685039370078741" right="0" top="0.74803149606299213" bottom="0.74803149606299213" header="0.31496062992125984" footer="0.31496062992125984"/>
  <pageSetup paperSize="9" scale="90" orientation="landscape" r:id="rId1"/>
  <headerFooter>
    <oddFooter>&amp;L&amp;"-,Italique"&amp;8Programme Jeunesse PAS GAF &amp;R&amp;"-,Italique"&amp;8&amp;K00-033MC-EGM-MW 09/17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B1:S26"/>
  <sheetViews>
    <sheetView zoomScale="83" zoomScaleNormal="83" workbookViewId="0">
      <selection activeCell="I13" sqref="I13"/>
    </sheetView>
  </sheetViews>
  <sheetFormatPr baseColWidth="10" defaultRowHeight="15" x14ac:dyDescent="0.25"/>
  <cols>
    <col min="6" max="6" width="6.85546875" customWidth="1"/>
    <col min="7" max="7" width="20.85546875" customWidth="1"/>
    <col min="8" max="8" width="19" customWidth="1"/>
    <col min="13" max="13" width="9.140625" customWidth="1"/>
    <col min="14" max="14" width="23.28515625" customWidth="1"/>
  </cols>
  <sheetData>
    <row r="1" spans="2:19" x14ac:dyDescent="0.2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2:19" ht="17.25" customHeight="1" x14ac:dyDescent="0.25">
      <c r="B2" s="10"/>
      <c r="C2" s="10"/>
      <c r="H2" s="195"/>
      <c r="N2" s="10"/>
      <c r="O2" s="10"/>
      <c r="P2" s="474"/>
      <c r="Q2" s="474"/>
      <c r="R2" s="474"/>
      <c r="S2" s="474"/>
    </row>
    <row r="3" spans="2:19" ht="15.75" x14ac:dyDescent="0.25">
      <c r="B3" s="10"/>
      <c r="C3" s="469" t="s">
        <v>102</v>
      </c>
      <c r="D3" s="469"/>
      <c r="E3" s="469"/>
      <c r="F3" s="469"/>
      <c r="G3" s="10"/>
      <c r="H3" s="10"/>
      <c r="N3" s="10"/>
      <c r="O3" s="10"/>
      <c r="P3" s="474"/>
      <c r="Q3" s="474"/>
      <c r="R3" s="474"/>
      <c r="S3" s="474"/>
    </row>
    <row r="4" spans="2:19" ht="13.5" customHeight="1" x14ac:dyDescent="0.25">
      <c r="B4" s="10"/>
      <c r="C4" s="10"/>
      <c r="D4" s="10"/>
      <c r="E4" s="10"/>
      <c r="F4" s="488"/>
      <c r="G4" s="488"/>
      <c r="H4" s="488"/>
      <c r="N4" s="236"/>
      <c r="O4" s="236"/>
      <c r="P4" s="236"/>
      <c r="Q4" s="236"/>
      <c r="R4" s="236"/>
      <c r="S4" s="236"/>
    </row>
    <row r="5" spans="2:19" ht="13.5" customHeight="1" x14ac:dyDescent="0.25">
      <c r="B5" s="10"/>
      <c r="C5" s="10"/>
      <c r="D5" s="10"/>
      <c r="E5" s="10"/>
      <c r="F5" s="237"/>
      <c r="G5" s="237"/>
      <c r="H5" s="237"/>
      <c r="I5" s="76"/>
      <c r="J5" s="238"/>
      <c r="K5" s="238"/>
      <c r="L5" s="236"/>
      <c r="M5" s="236"/>
      <c r="N5" s="236"/>
      <c r="O5" s="236"/>
      <c r="P5" s="236"/>
      <c r="Q5" s="236"/>
      <c r="R5" s="236"/>
      <c r="S5" s="236"/>
    </row>
    <row r="6" spans="2:19" ht="18.75" customHeight="1" x14ac:dyDescent="0.25">
      <c r="B6" s="205" t="s">
        <v>71</v>
      </c>
      <c r="C6" s="275"/>
      <c r="D6" s="286"/>
      <c r="E6" s="205" t="s">
        <v>75</v>
      </c>
      <c r="H6" s="237"/>
      <c r="I6" s="76"/>
      <c r="J6" s="238"/>
      <c r="K6" s="238"/>
      <c r="L6" s="236"/>
      <c r="M6" s="236"/>
      <c r="N6" s="236"/>
      <c r="O6" s="236"/>
      <c r="P6" s="236"/>
      <c r="Q6" s="236"/>
      <c r="R6" s="236"/>
      <c r="S6" s="236"/>
    </row>
    <row r="7" spans="2:19" ht="18.75" customHeight="1" x14ac:dyDescent="0.25">
      <c r="B7" s="205" t="s">
        <v>72</v>
      </c>
      <c r="D7" s="281"/>
      <c r="E7" s="10" t="s">
        <v>74</v>
      </c>
      <c r="H7" s="237"/>
      <c r="I7" s="76"/>
      <c r="J7" s="238"/>
      <c r="K7" s="238"/>
      <c r="L7" s="236"/>
      <c r="M7" s="236"/>
      <c r="N7" s="236"/>
      <c r="O7" s="236"/>
      <c r="P7" s="236"/>
      <c r="Q7" s="236"/>
      <c r="R7" s="236"/>
      <c r="S7" s="236"/>
    </row>
    <row r="8" spans="2:19" ht="18.75" customHeight="1" x14ac:dyDescent="0.25">
      <c r="B8" s="76" t="s">
        <v>73</v>
      </c>
      <c r="C8" s="376"/>
      <c r="D8" s="76"/>
      <c r="E8" s="76"/>
      <c r="F8" s="236"/>
      <c r="G8" s="236"/>
      <c r="H8" s="237"/>
      <c r="I8" s="76"/>
      <c r="J8" s="238"/>
      <c r="K8" s="238"/>
      <c r="L8" s="236"/>
      <c r="M8" s="236"/>
      <c r="N8" s="236"/>
      <c r="O8" s="236"/>
      <c r="P8" s="236"/>
      <c r="Q8" s="236"/>
      <c r="R8" s="236"/>
      <c r="S8" s="236"/>
    </row>
    <row r="9" spans="2:19" s="2" customFormat="1" ht="15.75" customHeight="1" x14ac:dyDescent="0.2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2:19" ht="22.5" customHeight="1" x14ac:dyDescent="0.25">
      <c r="B10" s="204"/>
      <c r="C10" s="270" t="s">
        <v>5</v>
      </c>
      <c r="D10" s="270" t="s">
        <v>6</v>
      </c>
      <c r="E10" s="270" t="s">
        <v>7</v>
      </c>
    </row>
    <row r="11" spans="2:19" ht="36" customHeight="1" x14ac:dyDescent="0.25">
      <c r="B11" s="204"/>
      <c r="C11" s="235">
        <f>PRODUCT(SAUT!B19,SAUT!B17)</f>
        <v>0</v>
      </c>
      <c r="D11" s="235">
        <f>PRODUCT(SAUT!L17,SAUT!L19)</f>
        <v>99.600000000000009</v>
      </c>
      <c r="E11" s="235">
        <f>PRODUCT(SAUT!U17,SAUT!U19)</f>
        <v>0</v>
      </c>
    </row>
    <row r="12" spans="2:19" ht="36" customHeight="1" x14ac:dyDescent="0.25">
      <c r="B12" s="204"/>
      <c r="C12" s="258">
        <f>PRODUCT('FIXE SANGLES'!G22,'FIXE SANGLES'!G24)</f>
        <v>0</v>
      </c>
      <c r="D12" s="235">
        <f>PRODUCT('FIXE SANGLES'!P22,'FIXE SANGLES'!P24)</f>
        <v>0</v>
      </c>
      <c r="E12" s="239">
        <f>PRODUCT('FIXE SANGLES'!T22,'FIXE SANGLES'!T24)</f>
        <v>0</v>
      </c>
    </row>
    <row r="13" spans="2:19" ht="36" customHeight="1" x14ac:dyDescent="0.25">
      <c r="B13" s="204"/>
      <c r="C13" s="235">
        <f>PRODUCT(POUTRE!G18,POUTRE!G20)</f>
        <v>14.28</v>
      </c>
      <c r="D13" s="235">
        <f>PRODUCT(POUTRE!P18,POUTRE!P20)</f>
        <v>0</v>
      </c>
      <c r="E13" s="235">
        <f>PRODUCT(POUTRE!Y18,POUTRE!Y20)</f>
        <v>0</v>
      </c>
    </row>
    <row r="14" spans="2:19" s="275" customFormat="1" ht="36" customHeight="1" x14ac:dyDescent="0.25">
      <c r="B14" s="214" t="s">
        <v>107</v>
      </c>
      <c r="C14" s="235">
        <f>PRODUCT('Gymnique POUTRE'!B17,'Gymnique POUTRE'!B19)</f>
        <v>46.666666620000001</v>
      </c>
      <c r="D14" s="235">
        <f>PRODUCT('Gymnique POUTRE'!D17,'Gymnique POUTRE'!D19)</f>
        <v>99.999999899999992</v>
      </c>
      <c r="E14" s="235">
        <f>PRODUCT('Gymnique POUTRE'!F17,'Gymnique POUTRE'!F19)</f>
        <v>59.999999939999995</v>
      </c>
    </row>
    <row r="15" spans="2:19" ht="36" customHeight="1" x14ac:dyDescent="0.25">
      <c r="B15" s="204"/>
      <c r="C15" s="256">
        <f>PRODUCT(ALIGNEMENTS!G21,ALIGNEMENTS!G23)</f>
        <v>0</v>
      </c>
      <c r="D15" s="235">
        <f>PRODUCT(ALIGNEMENTS!P21,ALIGNEMENTS!P23)</f>
        <v>99.96</v>
      </c>
      <c r="E15" s="235">
        <f>PRODUCT(ALIGNEMENTS!Y21,ALIGNEMENTS!Y23)</f>
        <v>0</v>
      </c>
      <c r="G15" s="285"/>
    </row>
    <row r="16" spans="2:19" ht="36" customHeight="1" x14ac:dyDescent="0.25">
      <c r="B16" s="215" t="s">
        <v>87</v>
      </c>
      <c r="C16" s="235">
        <f>PRODUCT(ACROBATIE!B32,ACROBATIE!B35)</f>
        <v>0</v>
      </c>
      <c r="D16" s="235">
        <f>PRODUCT(ACROBATIE!G32,ACROBATIE!G35)</f>
        <v>0</v>
      </c>
      <c r="E16" s="235">
        <f>PRODUCT(ACROBATIE!U32,ACROBATIE!U35)</f>
        <v>0</v>
      </c>
    </row>
    <row r="17" spans="2:5" ht="36" customHeight="1" x14ac:dyDescent="0.25">
      <c r="B17" s="214" t="s">
        <v>88</v>
      </c>
      <c r="C17" s="235">
        <f>PRODUCT('Gymnique SOL'!B19,'Gymnique SOL'!B21)</f>
        <v>53.333333279999998</v>
      </c>
      <c r="D17" s="235">
        <f>PRODUCT('Gymnique SOL'!D19,'Gymnique SOL'!D21)</f>
        <v>26.666666639999999</v>
      </c>
      <c r="E17" s="235">
        <f>PRODUCT('Gymnique SOL'!F19,'Gymnique SOL'!F21)</f>
        <v>0</v>
      </c>
    </row>
    <row r="18" spans="2:5" ht="36" customHeight="1" x14ac:dyDescent="0.25">
      <c r="B18" s="254" t="s">
        <v>92</v>
      </c>
      <c r="C18" s="255">
        <f>PRODUCT(C19,C20)</f>
        <v>16.3038704657334</v>
      </c>
      <c r="D18" s="255">
        <f t="shared" ref="D18:E18" si="0">PRODUCT(D19,D20)</f>
        <v>46.541453608595639</v>
      </c>
      <c r="E18" s="255">
        <f t="shared" si="0"/>
        <v>8.5599599914400386</v>
      </c>
    </row>
    <row r="19" spans="2:5" s="306" customFormat="1" ht="13.5" customHeight="1" x14ac:dyDescent="0.25">
      <c r="B19" s="369"/>
      <c r="C19" s="370">
        <v>0.14266599999999999</v>
      </c>
      <c r="D19" s="370">
        <v>0.14266599999999999</v>
      </c>
      <c r="E19" s="370">
        <v>0.14266599999999999</v>
      </c>
    </row>
    <row r="20" spans="2:5" s="373" customFormat="1" ht="27.75" customHeight="1" x14ac:dyDescent="0.2">
      <c r="B20" s="371" t="s">
        <v>81</v>
      </c>
      <c r="C20" s="372">
        <f>SUM(C11:C17)</f>
        <v>114.27999990000001</v>
      </c>
      <c r="D20" s="372">
        <f t="shared" ref="D20:E20" si="1">SUM(D11:D17)</f>
        <v>326.22666654</v>
      </c>
      <c r="E20" s="372">
        <f t="shared" si="1"/>
        <v>59.999999939999995</v>
      </c>
    </row>
    <row r="21" spans="2:5" s="306" customFormat="1" x14ac:dyDescent="0.25"/>
    <row r="24" spans="2:5" x14ac:dyDescent="0.25">
      <c r="C24" s="245" t="s">
        <v>108</v>
      </c>
    </row>
    <row r="25" spans="2:5" x14ac:dyDescent="0.25">
      <c r="C25" s="245" t="s">
        <v>109</v>
      </c>
    </row>
    <row r="26" spans="2:5" x14ac:dyDescent="0.25">
      <c r="C26" s="245" t="s">
        <v>120</v>
      </c>
    </row>
  </sheetData>
  <mergeCells count="4">
    <mergeCell ref="P2:S2"/>
    <mergeCell ref="C3:F3"/>
    <mergeCell ref="P3:S3"/>
    <mergeCell ref="F4:H4"/>
  </mergeCells>
  <conditionalFormatting sqref="C11:E14 C16:E18 C15:D15">
    <cfRule type="cellIs" dxfId="19" priority="10" operator="lessThan">
      <formula>40</formula>
    </cfRule>
    <cfRule type="cellIs" dxfId="18" priority="11" operator="lessThan">
      <formula>40</formula>
    </cfRule>
    <cfRule type="cellIs" dxfId="17" priority="12" operator="between">
      <formula>69</formula>
      <formula>40</formula>
    </cfRule>
    <cfRule type="cellIs" dxfId="16" priority="13" operator="greaterThan">
      <formula>69</formula>
    </cfRule>
    <cfRule type="cellIs" dxfId="15" priority="17" operator="equal">
      <formula>0</formula>
    </cfRule>
    <cfRule type="cellIs" dxfId="14" priority="19" operator="greaterThan">
      <formula>79</formula>
    </cfRule>
    <cfRule type="cellIs" dxfId="13" priority="20" operator="greaterThan">
      <formula>80</formula>
    </cfRule>
  </conditionalFormatting>
  <conditionalFormatting sqref="C11:E14 C18:E18 C16:E16 C15:D15">
    <cfRule type="cellIs" dxfId="12" priority="18" operator="lessThan">
      <formula>60</formula>
    </cfRule>
  </conditionalFormatting>
  <conditionalFormatting sqref="C11:E14 C16:E17 C15:D15">
    <cfRule type="cellIs" dxfId="11" priority="16" operator="greaterThan">
      <formula>"69.9"</formula>
    </cfRule>
  </conditionalFormatting>
  <conditionalFormatting sqref="C11:C17">
    <cfRule type="cellIs" dxfId="10" priority="15" operator="greaterThan">
      <formula>"69.9"</formula>
    </cfRule>
  </conditionalFormatting>
  <conditionalFormatting sqref="C14">
    <cfRule type="cellIs" dxfId="9" priority="14" operator="greaterThan">
      <formula>69</formula>
    </cfRule>
  </conditionalFormatting>
  <conditionalFormatting sqref="E15">
    <cfRule type="cellIs" dxfId="8" priority="1" operator="lessThan">
      <formula>40</formula>
    </cfRule>
    <cfRule type="cellIs" dxfId="7" priority="2" operator="lessThan">
      <formula>40</formula>
    </cfRule>
    <cfRule type="cellIs" dxfId="6" priority="3" operator="between">
      <formula>69</formula>
      <formula>40</formula>
    </cfRule>
    <cfRule type="cellIs" dxfId="5" priority="4" operator="greaterThan">
      <formula>69</formula>
    </cfRule>
    <cfRule type="cellIs" dxfId="4" priority="6" operator="equal">
      <formula>0</formula>
    </cfRule>
    <cfRule type="cellIs" dxfId="3" priority="8" operator="greaterThan">
      <formula>79</formula>
    </cfRule>
    <cfRule type="cellIs" dxfId="2" priority="9" operator="greaterThan">
      <formula>80</formula>
    </cfRule>
  </conditionalFormatting>
  <conditionalFormatting sqref="E15">
    <cfRule type="cellIs" dxfId="1" priority="7" operator="lessThan">
      <formula>60</formula>
    </cfRule>
  </conditionalFormatting>
  <conditionalFormatting sqref="E15">
    <cfRule type="cellIs" dxfId="0" priority="5" operator="greaterThan">
      <formula>"69.9"</formula>
    </cfRule>
  </conditionalFormatting>
  <pageMargins left="0.31496062992125984" right="0.31496062992125984" top="0.74803149606299213" bottom="0.74803149606299213" header="0.31496062992125984" footer="0.31496062992125984"/>
  <pageSetup paperSize="9" scale="12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Présentation</vt:lpstr>
      <vt:lpstr>SAUT</vt:lpstr>
      <vt:lpstr>FIXE SANGLES</vt:lpstr>
      <vt:lpstr>POUTRE</vt:lpstr>
      <vt:lpstr>Gymnique POUTRE</vt:lpstr>
      <vt:lpstr>ALIGNEMENTS</vt:lpstr>
      <vt:lpstr>ACROBATIE</vt:lpstr>
      <vt:lpstr>Gymnique SOL</vt:lpstr>
      <vt:lpstr>Récap %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Gallin-Martel</dc:creator>
  <cp:lastModifiedBy>Eric Gallin-Martel</cp:lastModifiedBy>
  <cp:lastPrinted>2017-09-28T13:19:13Z</cp:lastPrinted>
  <dcterms:created xsi:type="dcterms:W3CDTF">2017-01-26T18:19:54Z</dcterms:created>
  <dcterms:modified xsi:type="dcterms:W3CDTF">2018-08-21T08:30:55Z</dcterms:modified>
</cp:coreProperties>
</file>